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36 - TOURISME\12_TAXE_DE_SEJOUR\04_COLLECTE_TS\01_REGISTRE_HEBERGEURS\2022_FICHIER\"/>
    </mc:Choice>
  </mc:AlternateContent>
  <xr:revisionPtr revIDLastSave="0" documentId="13_ncr:1_{A514CC05-BFB9-4DA3-B570-CF13855B2923}" xr6:coauthVersionLast="47" xr6:coauthVersionMax="47" xr10:uidLastSave="{00000000-0000-0000-0000-000000000000}"/>
  <workbookProtection lockStructure="1"/>
  <bookViews>
    <workbookView xWindow="20370" yWindow="-2595" windowWidth="29040" windowHeight="15840" tabRatio="861" xr2:uid="{00000000-000D-0000-FFFF-FFFF00000000}"/>
  </bookViews>
  <sheets>
    <sheet name="BASE_2022" sheetId="1" r:id="rId1"/>
    <sheet name="Janvier" sheetId="2" r:id="rId2"/>
    <sheet name="Février" sheetId="3" r:id="rId3"/>
    <sheet name="Mars" sheetId="4" r:id="rId4"/>
    <sheet name="Période 1 DECLARATION" sheetId="5" r:id="rId5"/>
    <sheet name="Avril" sheetId="6" r:id="rId6"/>
    <sheet name="Mai" sheetId="7" r:id="rId7"/>
    <sheet name="Juin" sheetId="8" r:id="rId8"/>
    <sheet name="Juillet" sheetId="9" r:id="rId9"/>
    <sheet name="Août" sheetId="10" r:id="rId10"/>
    <sheet name="Septembre" sheetId="11" r:id="rId11"/>
    <sheet name="Octobre" sheetId="12" r:id="rId12"/>
    <sheet name="Feuil3" sheetId="13" state="hidden" r:id="rId13"/>
    <sheet name="Période 2 DECLARATION" sheetId="14" r:id="rId14"/>
    <sheet name="Novembre" sheetId="15" r:id="rId15"/>
    <sheet name="Décembre" sheetId="16" r:id="rId16"/>
  </sheets>
  <definedNames>
    <definedName name="Année" localSheetId="9">#REF!</definedName>
    <definedName name="Année" localSheetId="5">#REF!</definedName>
    <definedName name="Année" localSheetId="15">#REF!</definedName>
    <definedName name="Année" localSheetId="2">#REF!</definedName>
    <definedName name="Année" localSheetId="1">#REF!</definedName>
    <definedName name="Année" localSheetId="8">#REF!</definedName>
    <definedName name="Année" localSheetId="7">#REF!</definedName>
    <definedName name="Année" localSheetId="6">#REF!</definedName>
    <definedName name="Année" localSheetId="3">#REF!</definedName>
    <definedName name="Année" localSheetId="14">#REF!</definedName>
    <definedName name="Année" localSheetId="11">#REF!</definedName>
    <definedName name="Année" localSheetId="10">#REF!</definedName>
    <definedName name="Période" localSheetId="9">#REF!</definedName>
    <definedName name="Période" localSheetId="5">#REF!</definedName>
    <definedName name="Période" localSheetId="15">#REF!</definedName>
    <definedName name="Période" localSheetId="2">#REF!</definedName>
    <definedName name="Période" localSheetId="1">#REF!</definedName>
    <definedName name="Période" localSheetId="8">#REF!</definedName>
    <definedName name="Période" localSheetId="7">#REF!</definedName>
    <definedName name="Période" localSheetId="6">#REF!</definedName>
    <definedName name="Période" localSheetId="3">#REF!</definedName>
    <definedName name="Période" localSheetId="14">#REF!</definedName>
    <definedName name="Période" localSheetId="11">#REF!</definedName>
    <definedName name="Période" localSheetId="10">#REF!</definedName>
    <definedName name="TYPE">Feuil3!$B$4:$B$33</definedName>
    <definedName name="type_hébergements" localSheetId="9">#REF!</definedName>
    <definedName name="type_hébergements" localSheetId="5">#REF!</definedName>
    <definedName name="type_hébergements" localSheetId="15">#REF!</definedName>
    <definedName name="type_hébergements" localSheetId="2">#REF!</definedName>
    <definedName name="type_hébergements" localSheetId="1">#REF!</definedName>
    <definedName name="type_hébergements" localSheetId="8">#REF!</definedName>
    <definedName name="type_hébergements" localSheetId="7">#REF!</definedName>
    <definedName name="type_hébergements" localSheetId="6">#REF!</definedName>
    <definedName name="type_hébergements" localSheetId="3">#REF!</definedName>
    <definedName name="type_hébergements" localSheetId="14">#REF!</definedName>
    <definedName name="type_hébergements" localSheetId="11">#REF!</definedName>
    <definedName name="type_hébergements" localSheetId="10">#REF!</definedName>
    <definedName name="_xlnm.Print_Area" localSheetId="9">Août!$A$1:$M$64</definedName>
    <definedName name="_xlnm.Print_Area" localSheetId="5">Avril!$A$1:$M$64</definedName>
    <definedName name="_xlnm.Print_Area" localSheetId="15">Décembre!$A$1:$M$64</definedName>
    <definedName name="_xlnm.Print_Area" localSheetId="2">Février!$A$1:$M$64</definedName>
    <definedName name="_xlnm.Print_Area" localSheetId="1">Janvier!$A$1:$M$64</definedName>
    <definedName name="_xlnm.Print_Area" localSheetId="8">Juillet!$A$1:$M$64</definedName>
    <definedName name="_xlnm.Print_Area" localSheetId="7">Juin!$A$1:$M$64</definedName>
    <definedName name="_xlnm.Print_Area" localSheetId="6">Mai!$A$1:$M$64</definedName>
    <definedName name="_xlnm.Print_Area" localSheetId="3">Mars!$A$1:$M$64</definedName>
    <definedName name="_xlnm.Print_Area" localSheetId="14">Novembre!$A$1:$M$64</definedName>
    <definedName name="_xlnm.Print_Area" localSheetId="11">Octobre!$A$1:$M$64</definedName>
    <definedName name="_xlnm.Print_Area" localSheetId="10">Septembre!$A$1:$M$64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G57" i="16" l="1"/>
  <c r="G57" i="15"/>
  <c r="B19" i="14"/>
  <c r="B18" i="14"/>
  <c r="B17" i="14"/>
  <c r="B15" i="14"/>
  <c r="G57" i="12"/>
  <c r="G57" i="11"/>
  <c r="G57" i="10"/>
  <c r="C50" i="16"/>
  <c r="C49" i="16"/>
  <c r="C48" i="16"/>
  <c r="C47"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51" i="16" s="1"/>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51" i="15" s="1"/>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51" i="12" s="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51" i="11" s="1"/>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51" i="10" s="1"/>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51" i="9" s="1"/>
  <c r="G57" i="9" s="1"/>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51" i="8" s="1"/>
  <c r="G57" i="8" s="1"/>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51" i="7" s="1"/>
  <c r="G57" i="7" s="1"/>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51" i="6" s="1"/>
  <c r="G57" i="6" s="1"/>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51" i="4" s="1"/>
  <c r="B15" i="5" s="1"/>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14" i="2"/>
  <c r="C15" i="2"/>
  <c r="C16" i="2"/>
  <c r="C17" i="2"/>
  <c r="C13" i="2"/>
  <c r="H51" i="16"/>
  <c r="G61" i="16" s="1"/>
  <c r="G51" i="16"/>
  <c r="G60" i="16" s="1"/>
  <c r="F51" i="16"/>
  <c r="G59" i="16" s="1"/>
  <c r="E51" i="16"/>
  <c r="G58" i="16" s="1"/>
  <c r="D51" i="16"/>
  <c r="O50" i="16"/>
  <c r="O49" i="16"/>
  <c r="O48" i="16"/>
  <c r="O47" i="16"/>
  <c r="O46" i="16"/>
  <c r="O45" i="16"/>
  <c r="O44" i="16"/>
  <c r="O43" i="16"/>
  <c r="O42" i="16"/>
  <c r="O41" i="16"/>
  <c r="O40" i="16"/>
  <c r="O39" i="16"/>
  <c r="O38" i="16"/>
  <c r="O37" i="16"/>
  <c r="O36" i="16"/>
  <c r="O35" i="16"/>
  <c r="O34" i="16"/>
  <c r="O33" i="16"/>
  <c r="O32" i="16"/>
  <c r="O31" i="16"/>
  <c r="O30" i="16"/>
  <c r="O29" i="16"/>
  <c r="O28" i="16"/>
  <c r="O27" i="16"/>
  <c r="O26" i="16"/>
  <c r="O25" i="16"/>
  <c r="O24" i="16"/>
  <c r="O23" i="16"/>
  <c r="O22" i="16"/>
  <c r="O21" i="16"/>
  <c r="O20" i="16"/>
  <c r="O19" i="16"/>
  <c r="O18" i="16"/>
  <c r="O17" i="16"/>
  <c r="O16" i="16"/>
  <c r="O15" i="16"/>
  <c r="O14" i="16"/>
  <c r="O13" i="16"/>
  <c r="E9" i="16"/>
  <c r="H8" i="16"/>
  <c r="E8" i="16"/>
  <c r="D7" i="16"/>
  <c r="E6" i="16"/>
  <c r="E5" i="16"/>
  <c r="H4" i="16"/>
  <c r="D4" i="16"/>
  <c r="H3" i="16"/>
  <c r="G55" i="16" s="1"/>
  <c r="G59" i="15"/>
  <c r="H51" i="15"/>
  <c r="G61" i="15" s="1"/>
  <c r="G51" i="15"/>
  <c r="G60" i="15" s="1"/>
  <c r="F51" i="15"/>
  <c r="E51" i="15"/>
  <c r="G58" i="15" s="1"/>
  <c r="D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E9" i="15"/>
  <c r="H8" i="15"/>
  <c r="E8" i="15"/>
  <c r="D7" i="15"/>
  <c r="E6" i="15"/>
  <c r="E5" i="15"/>
  <c r="H4" i="15"/>
  <c r="D4" i="15"/>
  <c r="H3" i="15"/>
  <c r="G55" i="15" s="1"/>
  <c r="D9" i="14"/>
  <c r="D8" i="14"/>
  <c r="C4" i="14"/>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H51" i="12"/>
  <c r="G19" i="14" s="1"/>
  <c r="G51" i="12"/>
  <c r="F51" i="12"/>
  <c r="E19" i="14" s="1"/>
  <c r="E51" i="12"/>
  <c r="D19" i="14" s="1"/>
  <c r="D51" i="12"/>
  <c r="C19" i="14" s="1"/>
  <c r="O50" i="12"/>
  <c r="O49" i="12"/>
  <c r="O48" i="12"/>
  <c r="O47" i="12"/>
  <c r="O46" i="12"/>
  <c r="O45" i="12"/>
  <c r="O44" i="12"/>
  <c r="O43" i="12"/>
  <c r="O42" i="12"/>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E9" i="12"/>
  <c r="H8" i="12"/>
  <c r="E8" i="12"/>
  <c r="D7" i="12"/>
  <c r="E6" i="12"/>
  <c r="E5" i="12"/>
  <c r="H4" i="12"/>
  <c r="D4" i="12"/>
  <c r="H3" i="12"/>
  <c r="G55" i="12" s="1"/>
  <c r="H51" i="11"/>
  <c r="G51" i="11"/>
  <c r="F18" i="14" s="1"/>
  <c r="F51" i="11"/>
  <c r="E18" i="14" s="1"/>
  <c r="E51" i="11"/>
  <c r="D18" i="14" s="1"/>
  <c r="D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E9" i="11"/>
  <c r="H8" i="11"/>
  <c r="E8" i="11"/>
  <c r="D7" i="11"/>
  <c r="E6" i="11"/>
  <c r="E5" i="11"/>
  <c r="H4" i="11"/>
  <c r="D4" i="11"/>
  <c r="H3" i="11"/>
  <c r="G55" i="11" s="1"/>
  <c r="H51" i="10"/>
  <c r="G17" i="14" s="1"/>
  <c r="G51" i="10"/>
  <c r="F17" i="14" s="1"/>
  <c r="F51" i="10"/>
  <c r="E17" i="14" s="1"/>
  <c r="E51" i="10"/>
  <c r="D51" i="10"/>
  <c r="C17" i="14" s="1"/>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E9" i="10"/>
  <c r="H8" i="10"/>
  <c r="E8" i="10"/>
  <c r="D7" i="10"/>
  <c r="E6" i="10"/>
  <c r="E5" i="10"/>
  <c r="H4" i="10"/>
  <c r="D4" i="10"/>
  <c r="H3" i="10"/>
  <c r="G55" i="10" s="1"/>
  <c r="G60" i="9"/>
  <c r="H51" i="9"/>
  <c r="G51" i="9"/>
  <c r="F16" i="14" s="1"/>
  <c r="F51" i="9"/>
  <c r="E51" i="9"/>
  <c r="D16" i="14" s="1"/>
  <c r="D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E9" i="9"/>
  <c r="H8" i="9"/>
  <c r="E8" i="9"/>
  <c r="D7" i="9"/>
  <c r="E6" i="9"/>
  <c r="E5" i="9"/>
  <c r="H4" i="9"/>
  <c r="D4" i="9"/>
  <c r="H3" i="9"/>
  <c r="G55" i="9" s="1"/>
  <c r="G61" i="8"/>
  <c r="H51" i="8"/>
  <c r="G15" i="14" s="1"/>
  <c r="G51" i="8"/>
  <c r="F15" i="14" s="1"/>
  <c r="F51" i="8"/>
  <c r="E15" i="14" s="1"/>
  <c r="E51" i="8"/>
  <c r="D51" i="8"/>
  <c r="C15" i="14" s="1"/>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E9" i="8"/>
  <c r="H8" i="8"/>
  <c r="E8" i="8"/>
  <c r="D7" i="8"/>
  <c r="E6" i="8"/>
  <c r="E5" i="8"/>
  <c r="H4" i="8"/>
  <c r="D4" i="8"/>
  <c r="H3" i="8"/>
  <c r="G55" i="8" s="1"/>
  <c r="H51" i="7"/>
  <c r="G14" i="14" s="1"/>
  <c r="G51" i="7"/>
  <c r="F14" i="14" s="1"/>
  <c r="F51" i="7"/>
  <c r="E51" i="7"/>
  <c r="D14" i="14" s="1"/>
  <c r="D51" i="7"/>
  <c r="C14" i="14" s="1"/>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E9" i="7"/>
  <c r="H8" i="7"/>
  <c r="E8" i="7"/>
  <c r="D7" i="7"/>
  <c r="E6" i="7"/>
  <c r="E5" i="7"/>
  <c r="H4" i="7"/>
  <c r="D4" i="7"/>
  <c r="H3" i="7"/>
  <c r="G55" i="7" s="1"/>
  <c r="H51" i="6"/>
  <c r="G51" i="6"/>
  <c r="F51" i="6"/>
  <c r="E13" i="14" s="1"/>
  <c r="E51" i="6"/>
  <c r="D13" i="14" s="1"/>
  <c r="D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E9" i="6"/>
  <c r="H8" i="6"/>
  <c r="E8" i="6"/>
  <c r="D7" i="6"/>
  <c r="E6" i="6"/>
  <c r="E5" i="6"/>
  <c r="H4" i="6"/>
  <c r="D4" i="6"/>
  <c r="H3" i="6"/>
  <c r="G55" i="6" s="1"/>
  <c r="G15" i="5"/>
  <c r="D9" i="5"/>
  <c r="D8" i="5"/>
  <c r="C4" i="5"/>
  <c r="G61" i="4"/>
  <c r="H51" i="4"/>
  <c r="G51" i="4"/>
  <c r="F15" i="5" s="1"/>
  <c r="F51" i="4"/>
  <c r="E15" i="5" s="1"/>
  <c r="E51" i="4"/>
  <c r="G58" i="4" s="1"/>
  <c r="D51" i="4"/>
  <c r="C15" i="5" s="1"/>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E9" i="4"/>
  <c r="H8" i="4"/>
  <c r="E8" i="4"/>
  <c r="D7" i="4"/>
  <c r="E6" i="4"/>
  <c r="E5" i="4"/>
  <c r="H4" i="4"/>
  <c r="D4" i="4"/>
  <c r="H3" i="4"/>
  <c r="G55" i="4" s="1"/>
  <c r="G60" i="3"/>
  <c r="H51" i="3"/>
  <c r="G14" i="5" s="1"/>
  <c r="G51" i="3"/>
  <c r="F14" i="5" s="1"/>
  <c r="F51" i="3"/>
  <c r="E14" i="5" s="1"/>
  <c r="E51" i="3"/>
  <c r="D51" i="3"/>
  <c r="C14" i="5" s="1"/>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E9" i="3"/>
  <c r="H8" i="3"/>
  <c r="E8" i="3"/>
  <c r="D7" i="3"/>
  <c r="E6" i="3"/>
  <c r="E5" i="3"/>
  <c r="H4" i="3"/>
  <c r="D4" i="3"/>
  <c r="H3" i="3"/>
  <c r="G55" i="3" s="1"/>
  <c r="G60" i="2"/>
  <c r="H51" i="2"/>
  <c r="G51" i="2"/>
  <c r="F13" i="5" s="1"/>
  <c r="F51" i="2"/>
  <c r="E51" i="2"/>
  <c r="D13" i="5" s="1"/>
  <c r="D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E9" i="2"/>
  <c r="H8" i="2"/>
  <c r="G8" i="14" s="1"/>
  <c r="E8" i="2"/>
  <c r="D7" i="2"/>
  <c r="E6" i="2"/>
  <c r="E5" i="2"/>
  <c r="D5" i="14" s="1"/>
  <c r="H4" i="2"/>
  <c r="D4" i="2"/>
  <c r="H3" i="2"/>
  <c r="G55" i="2" s="1"/>
  <c r="G9" i="1"/>
  <c r="K9" i="6" s="1"/>
  <c r="B16" i="14" l="1"/>
  <c r="B14" i="14"/>
  <c r="B13" i="14"/>
  <c r="G57" i="4"/>
  <c r="C51" i="3"/>
  <c r="G59" i="12"/>
  <c r="G61" i="12"/>
  <c r="G59" i="11"/>
  <c r="G58" i="11"/>
  <c r="G59" i="10"/>
  <c r="G61" i="10"/>
  <c r="G58" i="9"/>
  <c r="G59" i="8"/>
  <c r="G60" i="8"/>
  <c r="G58" i="7"/>
  <c r="G60" i="7"/>
  <c r="G59" i="6"/>
  <c r="F16" i="5"/>
  <c r="G59" i="4"/>
  <c r="G59" i="3"/>
  <c r="G61" i="3"/>
  <c r="C51" i="2"/>
  <c r="G58" i="2"/>
  <c r="K9" i="2"/>
  <c r="I48" i="2" s="1"/>
  <c r="J48" i="2" s="1"/>
  <c r="K48" i="2" s="1"/>
  <c r="K9" i="3"/>
  <c r="I26" i="3" s="1"/>
  <c r="J26" i="3" s="1"/>
  <c r="K26" i="3" s="1"/>
  <c r="C13" i="5"/>
  <c r="C16" i="5" s="1"/>
  <c r="G61" i="2"/>
  <c r="G13" i="5"/>
  <c r="G16" i="5" s="1"/>
  <c r="D6" i="14"/>
  <c r="D6" i="5"/>
  <c r="C7" i="14"/>
  <c r="C7" i="5"/>
  <c r="G58" i="3"/>
  <c r="D14" i="5"/>
  <c r="G4" i="14"/>
  <c r="G4" i="5"/>
  <c r="E13" i="5"/>
  <c r="E16" i="5" s="1"/>
  <c r="G59" i="2"/>
  <c r="I50" i="6"/>
  <c r="J50" i="6" s="1"/>
  <c r="K50" i="6" s="1"/>
  <c r="I48" i="6"/>
  <c r="J48" i="6" s="1"/>
  <c r="K48" i="6" s="1"/>
  <c r="I46" i="6"/>
  <c r="J46" i="6" s="1"/>
  <c r="K46" i="6" s="1"/>
  <c r="I44" i="6"/>
  <c r="J44" i="6" s="1"/>
  <c r="K44" i="6" s="1"/>
  <c r="I42" i="6"/>
  <c r="J42" i="6" s="1"/>
  <c r="K42" i="6" s="1"/>
  <c r="I40" i="6"/>
  <c r="J40" i="6" s="1"/>
  <c r="K40" i="6" s="1"/>
  <c r="I38" i="6"/>
  <c r="J38" i="6" s="1"/>
  <c r="K38" i="6" s="1"/>
  <c r="I35" i="6"/>
  <c r="J35" i="6" s="1"/>
  <c r="K35" i="6" s="1"/>
  <c r="I31" i="6"/>
  <c r="J31" i="6" s="1"/>
  <c r="K31" i="6" s="1"/>
  <c r="I27" i="6"/>
  <c r="J27" i="6" s="1"/>
  <c r="K27" i="6" s="1"/>
  <c r="I23" i="6"/>
  <c r="J23" i="6" s="1"/>
  <c r="K23" i="6" s="1"/>
  <c r="I19" i="6"/>
  <c r="J19" i="6" s="1"/>
  <c r="K19" i="6" s="1"/>
  <c r="I15" i="6"/>
  <c r="J15" i="6" s="1"/>
  <c r="K15" i="6" s="1"/>
  <c r="I36" i="6"/>
  <c r="J36" i="6" s="1"/>
  <c r="K36" i="6" s="1"/>
  <c r="I32" i="6"/>
  <c r="J32" i="6" s="1"/>
  <c r="K32" i="6" s="1"/>
  <c r="I28" i="6"/>
  <c r="J28" i="6" s="1"/>
  <c r="K28" i="6" s="1"/>
  <c r="I24" i="6"/>
  <c r="J24" i="6" s="1"/>
  <c r="K24" i="6" s="1"/>
  <c r="I20" i="6"/>
  <c r="J20" i="6" s="1"/>
  <c r="K20" i="6" s="1"/>
  <c r="I16" i="6"/>
  <c r="J16" i="6" s="1"/>
  <c r="K16" i="6" s="1"/>
  <c r="I49" i="6"/>
  <c r="J49" i="6" s="1"/>
  <c r="K49" i="6" s="1"/>
  <c r="I47" i="6"/>
  <c r="J47" i="6" s="1"/>
  <c r="K47" i="6" s="1"/>
  <c r="I45" i="6"/>
  <c r="J45" i="6" s="1"/>
  <c r="K45" i="6" s="1"/>
  <c r="I43" i="6"/>
  <c r="J43" i="6" s="1"/>
  <c r="K43" i="6" s="1"/>
  <c r="I41" i="6"/>
  <c r="J41" i="6" s="1"/>
  <c r="K41" i="6" s="1"/>
  <c r="I39" i="6"/>
  <c r="J39" i="6" s="1"/>
  <c r="K39" i="6" s="1"/>
  <c r="I37" i="6"/>
  <c r="J37" i="6" s="1"/>
  <c r="K37" i="6" s="1"/>
  <c r="I33" i="6"/>
  <c r="J33" i="6" s="1"/>
  <c r="K33" i="6" s="1"/>
  <c r="I29" i="6"/>
  <c r="J29" i="6" s="1"/>
  <c r="K29" i="6" s="1"/>
  <c r="I25" i="6"/>
  <c r="J25" i="6" s="1"/>
  <c r="K25" i="6" s="1"/>
  <c r="I21" i="6"/>
  <c r="J21" i="6" s="1"/>
  <c r="K21" i="6" s="1"/>
  <c r="I17" i="6"/>
  <c r="J17" i="6" s="1"/>
  <c r="K17" i="6" s="1"/>
  <c r="I13" i="6"/>
  <c r="I34" i="6"/>
  <c r="J34" i="6" s="1"/>
  <c r="K34" i="6" s="1"/>
  <c r="I30" i="6"/>
  <c r="J30" i="6" s="1"/>
  <c r="K30" i="6" s="1"/>
  <c r="I26" i="6"/>
  <c r="J26" i="6" s="1"/>
  <c r="K26" i="6" s="1"/>
  <c r="I22" i="6"/>
  <c r="J22" i="6" s="1"/>
  <c r="K22" i="6" s="1"/>
  <c r="I18" i="6"/>
  <c r="J18" i="6" s="1"/>
  <c r="K18" i="6" s="1"/>
  <c r="I14" i="6"/>
  <c r="J14" i="6" s="1"/>
  <c r="K14" i="6" s="1"/>
  <c r="J9" i="5"/>
  <c r="F13" i="14"/>
  <c r="G60" i="6"/>
  <c r="E14" i="14"/>
  <c r="G59" i="7"/>
  <c r="C13" i="14"/>
  <c r="G13" i="14"/>
  <c r="G61" i="6"/>
  <c r="D15" i="14"/>
  <c r="G58" i="8"/>
  <c r="G8" i="5"/>
  <c r="D15" i="5"/>
  <c r="K9" i="15"/>
  <c r="K9" i="16"/>
  <c r="K9" i="11"/>
  <c r="J9" i="14"/>
  <c r="K9" i="9"/>
  <c r="K9" i="10"/>
  <c r="K9" i="8"/>
  <c r="K9" i="12"/>
  <c r="K9" i="7"/>
  <c r="K9" i="4"/>
  <c r="G60" i="4"/>
  <c r="D5" i="5"/>
  <c r="D17" i="14"/>
  <c r="G58" i="10"/>
  <c r="E16" i="14"/>
  <c r="E20" i="14" s="1"/>
  <c r="G59" i="9"/>
  <c r="G58" i="6"/>
  <c r="G61" i="7"/>
  <c r="C16" i="14"/>
  <c r="G16" i="14"/>
  <c r="G61" i="9"/>
  <c r="G60" i="11"/>
  <c r="G60" i="10"/>
  <c r="C18" i="14"/>
  <c r="G18" i="14"/>
  <c r="G61" i="11"/>
  <c r="G60" i="12"/>
  <c r="F19" i="14"/>
  <c r="G58" i="12"/>
  <c r="B20" i="14" l="1"/>
  <c r="C20" i="14"/>
  <c r="D16" i="5"/>
  <c r="B14" i="5"/>
  <c r="G57" i="3"/>
  <c r="B13" i="5"/>
  <c r="B16" i="5" s="1"/>
  <c r="G57" i="2"/>
  <c r="F20" i="14"/>
  <c r="G20" i="14"/>
  <c r="D20" i="14"/>
  <c r="I39" i="3"/>
  <c r="J39" i="3" s="1"/>
  <c r="K39" i="3" s="1"/>
  <c r="I15" i="3"/>
  <c r="J15" i="3" s="1"/>
  <c r="K15" i="3" s="1"/>
  <c r="I40" i="3"/>
  <c r="J40" i="3" s="1"/>
  <c r="K40" i="3" s="1"/>
  <c r="I47" i="3"/>
  <c r="J47" i="3" s="1"/>
  <c r="K47" i="3" s="1"/>
  <c r="I48" i="3"/>
  <c r="J48" i="3" s="1"/>
  <c r="K48" i="3" s="1"/>
  <c r="I24" i="3"/>
  <c r="J24" i="3" s="1"/>
  <c r="K24" i="3" s="1"/>
  <c r="I16" i="3"/>
  <c r="J16" i="3" s="1"/>
  <c r="K16" i="3" s="1"/>
  <c r="I23" i="3"/>
  <c r="J23" i="3" s="1"/>
  <c r="K23" i="3" s="1"/>
  <c r="I31" i="3"/>
  <c r="J31" i="3" s="1"/>
  <c r="K31" i="3" s="1"/>
  <c r="I32" i="3"/>
  <c r="J32" i="3" s="1"/>
  <c r="K32" i="3" s="1"/>
  <c r="I17" i="3"/>
  <c r="J17" i="3" s="1"/>
  <c r="K17" i="3" s="1"/>
  <c r="I49" i="3"/>
  <c r="J49" i="3" s="1"/>
  <c r="K49" i="3" s="1"/>
  <c r="I18" i="3"/>
  <c r="J18" i="3" s="1"/>
  <c r="K18" i="3" s="1"/>
  <c r="I42" i="3"/>
  <c r="J42" i="3" s="1"/>
  <c r="K42" i="3" s="1"/>
  <c r="I50" i="3"/>
  <c r="J50" i="3" s="1"/>
  <c r="K50" i="3" s="1"/>
  <c r="I19" i="3"/>
  <c r="J19" i="3" s="1"/>
  <c r="K19" i="3" s="1"/>
  <c r="I27" i="3"/>
  <c r="J27" i="3" s="1"/>
  <c r="K27" i="3" s="1"/>
  <c r="I35" i="3"/>
  <c r="J35" i="3" s="1"/>
  <c r="K35" i="3" s="1"/>
  <c r="I43" i="3"/>
  <c r="J43" i="3" s="1"/>
  <c r="K43" i="3" s="1"/>
  <c r="I20" i="3"/>
  <c r="J20" i="3" s="1"/>
  <c r="K20" i="3" s="1"/>
  <c r="I28" i="3"/>
  <c r="J28" i="3" s="1"/>
  <c r="K28" i="3" s="1"/>
  <c r="I36" i="3"/>
  <c r="J36" i="3" s="1"/>
  <c r="K36" i="3" s="1"/>
  <c r="I44" i="3"/>
  <c r="J44" i="3" s="1"/>
  <c r="K44" i="3" s="1"/>
  <c r="I33" i="3"/>
  <c r="J33" i="3" s="1"/>
  <c r="K33" i="3" s="1"/>
  <c r="I34" i="3"/>
  <c r="J34" i="3" s="1"/>
  <c r="K34" i="3" s="1"/>
  <c r="I13" i="3"/>
  <c r="I21" i="3"/>
  <c r="J21" i="3" s="1"/>
  <c r="K21" i="3" s="1"/>
  <c r="I29" i="3"/>
  <c r="J29" i="3" s="1"/>
  <c r="K29" i="3" s="1"/>
  <c r="I37" i="3"/>
  <c r="J37" i="3" s="1"/>
  <c r="K37" i="3" s="1"/>
  <c r="I45" i="3"/>
  <c r="J45" i="3" s="1"/>
  <c r="K45" i="3" s="1"/>
  <c r="I14" i="3"/>
  <c r="J14" i="3" s="1"/>
  <c r="K14" i="3" s="1"/>
  <c r="I22" i="3"/>
  <c r="J22" i="3" s="1"/>
  <c r="K22" i="3" s="1"/>
  <c r="I30" i="3"/>
  <c r="J30" i="3" s="1"/>
  <c r="K30" i="3" s="1"/>
  <c r="I38" i="3"/>
  <c r="J38" i="3" s="1"/>
  <c r="K38" i="3" s="1"/>
  <c r="I46" i="3"/>
  <c r="J46" i="3" s="1"/>
  <c r="K46" i="3" s="1"/>
  <c r="I25" i="3"/>
  <c r="J25" i="3" s="1"/>
  <c r="K25" i="3" s="1"/>
  <c r="I41" i="3"/>
  <c r="J41" i="3" s="1"/>
  <c r="K41" i="3" s="1"/>
  <c r="I32" i="2"/>
  <c r="J32" i="2" s="1"/>
  <c r="K32" i="2" s="1"/>
  <c r="I16" i="2"/>
  <c r="J16" i="2" s="1"/>
  <c r="K16" i="2" s="1"/>
  <c r="I37" i="2"/>
  <c r="J37" i="2" s="1"/>
  <c r="K37" i="2" s="1"/>
  <c r="I34" i="2"/>
  <c r="J34" i="2" s="1"/>
  <c r="K34" i="2" s="1"/>
  <c r="I18" i="2"/>
  <c r="J18" i="2" s="1"/>
  <c r="K18" i="2" s="1"/>
  <c r="I26" i="2"/>
  <c r="J26" i="2" s="1"/>
  <c r="K26" i="2" s="1"/>
  <c r="I39" i="2"/>
  <c r="J39" i="2" s="1"/>
  <c r="K39" i="2" s="1"/>
  <c r="I29" i="2"/>
  <c r="J29" i="2" s="1"/>
  <c r="K29" i="2" s="1"/>
  <c r="I21" i="2"/>
  <c r="J21" i="2" s="1"/>
  <c r="K21" i="2" s="1"/>
  <c r="I24" i="2"/>
  <c r="J24" i="2" s="1"/>
  <c r="K24" i="2" s="1"/>
  <c r="I31" i="2"/>
  <c r="J31" i="2" s="1"/>
  <c r="K31" i="2" s="1"/>
  <c r="I20" i="2"/>
  <c r="J20" i="2" s="1"/>
  <c r="K20" i="2" s="1"/>
  <c r="I25" i="2"/>
  <c r="J25" i="2" s="1"/>
  <c r="K25" i="2" s="1"/>
  <c r="I22" i="2"/>
  <c r="J22" i="2" s="1"/>
  <c r="K22" i="2" s="1"/>
  <c r="I27" i="2"/>
  <c r="J27" i="2" s="1"/>
  <c r="K27" i="2" s="1"/>
  <c r="I44" i="2"/>
  <c r="J44" i="2" s="1"/>
  <c r="K44" i="2" s="1"/>
  <c r="I49" i="2"/>
  <c r="J49" i="2" s="1"/>
  <c r="K49" i="2" s="1"/>
  <c r="I17" i="2"/>
  <c r="J17" i="2" s="1"/>
  <c r="K17" i="2" s="1"/>
  <c r="I46" i="2"/>
  <c r="J46" i="2" s="1"/>
  <c r="K46" i="2" s="1"/>
  <c r="I14" i="2"/>
  <c r="J14" i="2" s="1"/>
  <c r="K14" i="2" s="1"/>
  <c r="I19" i="2"/>
  <c r="J19" i="2" s="1"/>
  <c r="K19" i="2" s="1"/>
  <c r="I23" i="2"/>
  <c r="J23" i="2" s="1"/>
  <c r="K23" i="2" s="1"/>
  <c r="I40" i="2"/>
  <c r="J40" i="2" s="1"/>
  <c r="K40" i="2" s="1"/>
  <c r="I45" i="2"/>
  <c r="J45" i="2" s="1"/>
  <c r="K45" i="2" s="1"/>
  <c r="I13" i="2"/>
  <c r="I42" i="2"/>
  <c r="J42" i="2" s="1"/>
  <c r="K42" i="2" s="1"/>
  <c r="I47" i="2"/>
  <c r="J47" i="2" s="1"/>
  <c r="K47" i="2" s="1"/>
  <c r="I15" i="2"/>
  <c r="J15" i="2" s="1"/>
  <c r="K15" i="2" s="1"/>
  <c r="I50" i="2"/>
  <c r="J50" i="2" s="1"/>
  <c r="K50" i="2" s="1"/>
  <c r="I36" i="2"/>
  <c r="J36" i="2" s="1"/>
  <c r="K36" i="2" s="1"/>
  <c r="I41" i="2"/>
  <c r="J41" i="2" s="1"/>
  <c r="K41" i="2" s="1"/>
  <c r="I38" i="2"/>
  <c r="J38" i="2" s="1"/>
  <c r="K38" i="2" s="1"/>
  <c r="I43" i="2"/>
  <c r="J43" i="2" s="1"/>
  <c r="K43" i="2" s="1"/>
  <c r="I28" i="2"/>
  <c r="J28" i="2" s="1"/>
  <c r="K28" i="2" s="1"/>
  <c r="I33" i="2"/>
  <c r="J33" i="2" s="1"/>
  <c r="K33" i="2" s="1"/>
  <c r="I30" i="2"/>
  <c r="J30" i="2" s="1"/>
  <c r="K30" i="2" s="1"/>
  <c r="I35" i="2"/>
  <c r="J35" i="2" s="1"/>
  <c r="K35" i="2" s="1"/>
  <c r="I50" i="10"/>
  <c r="J50" i="10" s="1"/>
  <c r="K50" i="10" s="1"/>
  <c r="I49" i="10"/>
  <c r="J49" i="10" s="1"/>
  <c r="K49" i="10" s="1"/>
  <c r="I48" i="10"/>
  <c r="J48" i="10" s="1"/>
  <c r="K48" i="10" s="1"/>
  <c r="I47" i="10"/>
  <c r="J47" i="10" s="1"/>
  <c r="K47" i="10" s="1"/>
  <c r="I46" i="10"/>
  <c r="J46" i="10" s="1"/>
  <c r="K46" i="10" s="1"/>
  <c r="I45" i="10"/>
  <c r="J45" i="10" s="1"/>
  <c r="K45" i="10" s="1"/>
  <c r="I44" i="10"/>
  <c r="J44" i="10" s="1"/>
  <c r="K44" i="10" s="1"/>
  <c r="I43" i="10"/>
  <c r="J43" i="10" s="1"/>
  <c r="K43" i="10" s="1"/>
  <c r="I42" i="10"/>
  <c r="J42" i="10" s="1"/>
  <c r="K42" i="10" s="1"/>
  <c r="I41" i="10"/>
  <c r="J41" i="10" s="1"/>
  <c r="K41" i="10" s="1"/>
  <c r="I40" i="10"/>
  <c r="J40" i="10" s="1"/>
  <c r="K40" i="10" s="1"/>
  <c r="I39" i="10"/>
  <c r="J39" i="10" s="1"/>
  <c r="K39" i="10" s="1"/>
  <c r="I38" i="10"/>
  <c r="J38" i="10" s="1"/>
  <c r="K38" i="10" s="1"/>
  <c r="I37" i="10"/>
  <c r="J37" i="10" s="1"/>
  <c r="K37" i="10" s="1"/>
  <c r="I36" i="10"/>
  <c r="J36" i="10" s="1"/>
  <c r="K36" i="10" s="1"/>
  <c r="I35" i="10"/>
  <c r="J35" i="10" s="1"/>
  <c r="K35" i="10" s="1"/>
  <c r="I34" i="10"/>
  <c r="J34" i="10" s="1"/>
  <c r="K34" i="10" s="1"/>
  <c r="I33" i="10"/>
  <c r="J33" i="10" s="1"/>
  <c r="K33" i="10" s="1"/>
  <c r="I32" i="10"/>
  <c r="J32" i="10" s="1"/>
  <c r="K32" i="10" s="1"/>
  <c r="I31" i="10"/>
  <c r="J31" i="10" s="1"/>
  <c r="K31" i="10" s="1"/>
  <c r="I30" i="10"/>
  <c r="J30" i="10" s="1"/>
  <c r="K30" i="10" s="1"/>
  <c r="I29" i="10"/>
  <c r="J29" i="10" s="1"/>
  <c r="K29" i="10" s="1"/>
  <c r="I28" i="10"/>
  <c r="J28" i="10" s="1"/>
  <c r="K28" i="10" s="1"/>
  <c r="I27" i="10"/>
  <c r="J27" i="10" s="1"/>
  <c r="K27" i="10" s="1"/>
  <c r="I26" i="10"/>
  <c r="J26" i="10" s="1"/>
  <c r="K26" i="10" s="1"/>
  <c r="I25" i="10"/>
  <c r="J25" i="10" s="1"/>
  <c r="K25" i="10" s="1"/>
  <c r="I24" i="10"/>
  <c r="J24" i="10" s="1"/>
  <c r="K24" i="10" s="1"/>
  <c r="I23" i="10"/>
  <c r="J23" i="10" s="1"/>
  <c r="K23" i="10" s="1"/>
  <c r="I22" i="10"/>
  <c r="J22" i="10" s="1"/>
  <c r="K22" i="10" s="1"/>
  <c r="I21" i="10"/>
  <c r="J21" i="10" s="1"/>
  <c r="K21" i="10" s="1"/>
  <c r="I20" i="10"/>
  <c r="J20" i="10" s="1"/>
  <c r="K20" i="10" s="1"/>
  <c r="I19" i="10"/>
  <c r="J19" i="10" s="1"/>
  <c r="K19" i="10" s="1"/>
  <c r="I18" i="10"/>
  <c r="J18" i="10" s="1"/>
  <c r="K18" i="10" s="1"/>
  <c r="I17" i="10"/>
  <c r="J17" i="10" s="1"/>
  <c r="K17" i="10" s="1"/>
  <c r="I16" i="10"/>
  <c r="J16" i="10" s="1"/>
  <c r="K16" i="10" s="1"/>
  <c r="I15" i="10"/>
  <c r="J15" i="10" s="1"/>
  <c r="K15" i="10" s="1"/>
  <c r="I14" i="10"/>
  <c r="J14" i="10" s="1"/>
  <c r="K14" i="10" s="1"/>
  <c r="I13" i="10"/>
  <c r="I51" i="6"/>
  <c r="H13" i="14" s="1"/>
  <c r="J13" i="6"/>
  <c r="I50" i="7"/>
  <c r="J50" i="7" s="1"/>
  <c r="K50" i="7" s="1"/>
  <c r="I49" i="7"/>
  <c r="J49" i="7" s="1"/>
  <c r="K49" i="7" s="1"/>
  <c r="I48" i="7"/>
  <c r="J48" i="7" s="1"/>
  <c r="K48" i="7" s="1"/>
  <c r="I47" i="7"/>
  <c r="J47" i="7" s="1"/>
  <c r="K47" i="7" s="1"/>
  <c r="I46" i="7"/>
  <c r="J46" i="7" s="1"/>
  <c r="K46" i="7" s="1"/>
  <c r="I45" i="7"/>
  <c r="J45" i="7" s="1"/>
  <c r="K45" i="7" s="1"/>
  <c r="I44" i="7"/>
  <c r="J44" i="7" s="1"/>
  <c r="K44" i="7" s="1"/>
  <c r="I43" i="7"/>
  <c r="J43" i="7" s="1"/>
  <c r="K43" i="7" s="1"/>
  <c r="I42" i="7"/>
  <c r="J42" i="7" s="1"/>
  <c r="K42" i="7" s="1"/>
  <c r="I41" i="7"/>
  <c r="J41" i="7" s="1"/>
  <c r="K41" i="7" s="1"/>
  <c r="I40" i="7"/>
  <c r="J40" i="7" s="1"/>
  <c r="K40" i="7" s="1"/>
  <c r="I39" i="7"/>
  <c r="J39" i="7" s="1"/>
  <c r="K39" i="7" s="1"/>
  <c r="I38" i="7"/>
  <c r="J38" i="7" s="1"/>
  <c r="K38" i="7" s="1"/>
  <c r="I37" i="7"/>
  <c r="J37" i="7" s="1"/>
  <c r="K37" i="7" s="1"/>
  <c r="I36" i="7"/>
  <c r="J36" i="7" s="1"/>
  <c r="K36" i="7" s="1"/>
  <c r="I35" i="7"/>
  <c r="J35" i="7" s="1"/>
  <c r="K35" i="7" s="1"/>
  <c r="I34" i="7"/>
  <c r="J34" i="7" s="1"/>
  <c r="K34" i="7" s="1"/>
  <c r="I33" i="7"/>
  <c r="J33" i="7" s="1"/>
  <c r="K33" i="7" s="1"/>
  <c r="I32" i="7"/>
  <c r="J32" i="7" s="1"/>
  <c r="K32" i="7" s="1"/>
  <c r="I31" i="7"/>
  <c r="J31" i="7" s="1"/>
  <c r="K31" i="7" s="1"/>
  <c r="I30" i="7"/>
  <c r="J30" i="7" s="1"/>
  <c r="K30" i="7" s="1"/>
  <c r="I29" i="7"/>
  <c r="J29" i="7" s="1"/>
  <c r="K29" i="7" s="1"/>
  <c r="I28" i="7"/>
  <c r="J28" i="7" s="1"/>
  <c r="K28" i="7" s="1"/>
  <c r="I27" i="7"/>
  <c r="J27" i="7" s="1"/>
  <c r="K27" i="7" s="1"/>
  <c r="I26" i="7"/>
  <c r="J26" i="7" s="1"/>
  <c r="K26" i="7" s="1"/>
  <c r="I25" i="7"/>
  <c r="J25" i="7" s="1"/>
  <c r="K25" i="7" s="1"/>
  <c r="I24" i="7"/>
  <c r="J24" i="7" s="1"/>
  <c r="K24" i="7" s="1"/>
  <c r="I23" i="7"/>
  <c r="J23" i="7" s="1"/>
  <c r="K23" i="7" s="1"/>
  <c r="I22" i="7"/>
  <c r="J22" i="7" s="1"/>
  <c r="K22" i="7" s="1"/>
  <c r="I21" i="7"/>
  <c r="J21" i="7" s="1"/>
  <c r="K21" i="7" s="1"/>
  <c r="I20" i="7"/>
  <c r="J20" i="7" s="1"/>
  <c r="K20" i="7" s="1"/>
  <c r="I19" i="7"/>
  <c r="J19" i="7" s="1"/>
  <c r="K19" i="7" s="1"/>
  <c r="I18" i="7"/>
  <c r="J18" i="7" s="1"/>
  <c r="K18" i="7" s="1"/>
  <c r="I17" i="7"/>
  <c r="J17" i="7" s="1"/>
  <c r="K17" i="7" s="1"/>
  <c r="I16" i="7"/>
  <c r="J16" i="7" s="1"/>
  <c r="K16" i="7" s="1"/>
  <c r="I15" i="7"/>
  <c r="J15" i="7" s="1"/>
  <c r="K15" i="7" s="1"/>
  <c r="I14" i="7"/>
  <c r="J14" i="7" s="1"/>
  <c r="K14" i="7" s="1"/>
  <c r="I13" i="7"/>
  <c r="I50" i="16"/>
  <c r="J50" i="16" s="1"/>
  <c r="K50" i="16" s="1"/>
  <c r="I49" i="16"/>
  <c r="J49" i="16" s="1"/>
  <c r="K49" i="16" s="1"/>
  <c r="I48" i="16"/>
  <c r="J48" i="16" s="1"/>
  <c r="K48" i="16" s="1"/>
  <c r="I47" i="16"/>
  <c r="J47" i="16" s="1"/>
  <c r="K47" i="16" s="1"/>
  <c r="I46" i="16"/>
  <c r="J46" i="16" s="1"/>
  <c r="K46" i="16" s="1"/>
  <c r="I45" i="16"/>
  <c r="J45" i="16" s="1"/>
  <c r="K45" i="16" s="1"/>
  <c r="I44" i="16"/>
  <c r="J44" i="16" s="1"/>
  <c r="K44" i="16" s="1"/>
  <c r="I43" i="16"/>
  <c r="J43" i="16" s="1"/>
  <c r="K43" i="16" s="1"/>
  <c r="I42" i="16"/>
  <c r="J42" i="16" s="1"/>
  <c r="K42" i="16" s="1"/>
  <c r="I41" i="16"/>
  <c r="J41" i="16" s="1"/>
  <c r="K41" i="16" s="1"/>
  <c r="I40" i="16"/>
  <c r="J40" i="16" s="1"/>
  <c r="K40" i="16" s="1"/>
  <c r="I39" i="16"/>
  <c r="J39" i="16" s="1"/>
  <c r="K39" i="16" s="1"/>
  <c r="I38" i="16"/>
  <c r="J38" i="16" s="1"/>
  <c r="K38" i="16" s="1"/>
  <c r="I37" i="16"/>
  <c r="J37" i="16" s="1"/>
  <c r="K37" i="16" s="1"/>
  <c r="I36" i="16"/>
  <c r="J36" i="16" s="1"/>
  <c r="K36" i="16" s="1"/>
  <c r="I35" i="16"/>
  <c r="J35" i="16" s="1"/>
  <c r="K35" i="16" s="1"/>
  <c r="I34" i="16"/>
  <c r="J34" i="16" s="1"/>
  <c r="K34" i="16" s="1"/>
  <c r="I33" i="16"/>
  <c r="J33" i="16" s="1"/>
  <c r="K33" i="16" s="1"/>
  <c r="I32" i="16"/>
  <c r="J32" i="16" s="1"/>
  <c r="K32" i="16" s="1"/>
  <c r="I31" i="16"/>
  <c r="J31" i="16" s="1"/>
  <c r="K31" i="16" s="1"/>
  <c r="I30" i="16"/>
  <c r="J30" i="16" s="1"/>
  <c r="K30" i="16" s="1"/>
  <c r="I29" i="16"/>
  <c r="J29" i="16" s="1"/>
  <c r="K29" i="16" s="1"/>
  <c r="I28" i="16"/>
  <c r="J28" i="16" s="1"/>
  <c r="K28" i="16" s="1"/>
  <c r="I27" i="16"/>
  <c r="J27" i="16" s="1"/>
  <c r="K27" i="16" s="1"/>
  <c r="I26" i="16"/>
  <c r="J26" i="16" s="1"/>
  <c r="K26" i="16" s="1"/>
  <c r="I25" i="16"/>
  <c r="J25" i="16" s="1"/>
  <c r="K25" i="16" s="1"/>
  <c r="I24" i="16"/>
  <c r="J24" i="16" s="1"/>
  <c r="K24" i="16" s="1"/>
  <c r="I23" i="16"/>
  <c r="J23" i="16" s="1"/>
  <c r="K23" i="16" s="1"/>
  <c r="I22" i="16"/>
  <c r="J22" i="16" s="1"/>
  <c r="K22" i="16" s="1"/>
  <c r="I21" i="16"/>
  <c r="J21" i="16" s="1"/>
  <c r="K21" i="16" s="1"/>
  <c r="I20" i="16"/>
  <c r="J20" i="16" s="1"/>
  <c r="K20" i="16" s="1"/>
  <c r="I19" i="16"/>
  <c r="J19" i="16" s="1"/>
  <c r="K19" i="16" s="1"/>
  <c r="I18" i="16"/>
  <c r="J18" i="16" s="1"/>
  <c r="K18" i="16" s="1"/>
  <c r="I17" i="16"/>
  <c r="J17" i="16" s="1"/>
  <c r="K17" i="16" s="1"/>
  <c r="I16" i="16"/>
  <c r="J16" i="16" s="1"/>
  <c r="K16" i="16" s="1"/>
  <c r="I15" i="16"/>
  <c r="J15" i="16" s="1"/>
  <c r="K15" i="16" s="1"/>
  <c r="I14" i="16"/>
  <c r="J14" i="16" s="1"/>
  <c r="K14" i="16" s="1"/>
  <c r="I13" i="16"/>
  <c r="I49" i="15"/>
  <c r="J49" i="15" s="1"/>
  <c r="K49" i="15" s="1"/>
  <c r="I47" i="15"/>
  <c r="J47" i="15" s="1"/>
  <c r="K47" i="15" s="1"/>
  <c r="I45" i="15"/>
  <c r="J45" i="15" s="1"/>
  <c r="K45" i="15" s="1"/>
  <c r="I43" i="15"/>
  <c r="J43" i="15" s="1"/>
  <c r="K43" i="15" s="1"/>
  <c r="I41" i="15"/>
  <c r="J41" i="15" s="1"/>
  <c r="K41" i="15" s="1"/>
  <c r="I39" i="15"/>
  <c r="J39" i="15" s="1"/>
  <c r="K39" i="15" s="1"/>
  <c r="I37" i="15"/>
  <c r="J37" i="15" s="1"/>
  <c r="K37" i="15" s="1"/>
  <c r="I35" i="15"/>
  <c r="J35" i="15" s="1"/>
  <c r="K35" i="15" s="1"/>
  <c r="I33" i="15"/>
  <c r="J33" i="15" s="1"/>
  <c r="K33" i="15" s="1"/>
  <c r="I31" i="15"/>
  <c r="J31" i="15" s="1"/>
  <c r="K31" i="15" s="1"/>
  <c r="I29" i="15"/>
  <c r="J29" i="15" s="1"/>
  <c r="K29" i="15" s="1"/>
  <c r="I27" i="15"/>
  <c r="J27" i="15" s="1"/>
  <c r="K27" i="15" s="1"/>
  <c r="I25" i="15"/>
  <c r="J25" i="15" s="1"/>
  <c r="K25" i="15" s="1"/>
  <c r="I23" i="15"/>
  <c r="J23" i="15" s="1"/>
  <c r="K23" i="15" s="1"/>
  <c r="I21" i="15"/>
  <c r="J21" i="15" s="1"/>
  <c r="K21" i="15" s="1"/>
  <c r="I19" i="15"/>
  <c r="J19" i="15" s="1"/>
  <c r="K19" i="15" s="1"/>
  <c r="I17" i="15"/>
  <c r="J17" i="15" s="1"/>
  <c r="K17" i="15" s="1"/>
  <c r="I15" i="15"/>
  <c r="J15" i="15" s="1"/>
  <c r="K15" i="15" s="1"/>
  <c r="I13" i="15"/>
  <c r="I50" i="15"/>
  <c r="J50" i="15" s="1"/>
  <c r="K50" i="15" s="1"/>
  <c r="I48" i="15"/>
  <c r="J48" i="15" s="1"/>
  <c r="K48" i="15" s="1"/>
  <c r="I46" i="15"/>
  <c r="J46" i="15" s="1"/>
  <c r="K46" i="15" s="1"/>
  <c r="I44" i="15"/>
  <c r="J44" i="15" s="1"/>
  <c r="K44" i="15" s="1"/>
  <c r="I42" i="15"/>
  <c r="J42" i="15" s="1"/>
  <c r="K42" i="15" s="1"/>
  <c r="I40" i="15"/>
  <c r="J40" i="15" s="1"/>
  <c r="K40" i="15" s="1"/>
  <c r="I38" i="15"/>
  <c r="J38" i="15" s="1"/>
  <c r="K38" i="15" s="1"/>
  <c r="I36" i="15"/>
  <c r="J36" i="15" s="1"/>
  <c r="K36" i="15" s="1"/>
  <c r="I34" i="15"/>
  <c r="J34" i="15" s="1"/>
  <c r="K34" i="15" s="1"/>
  <c r="I32" i="15"/>
  <c r="J32" i="15" s="1"/>
  <c r="K32" i="15" s="1"/>
  <c r="I30" i="15"/>
  <c r="J30" i="15" s="1"/>
  <c r="K30" i="15" s="1"/>
  <c r="I28" i="15"/>
  <c r="J28" i="15" s="1"/>
  <c r="K28" i="15" s="1"/>
  <c r="I26" i="15"/>
  <c r="J26" i="15" s="1"/>
  <c r="K26" i="15" s="1"/>
  <c r="I24" i="15"/>
  <c r="J24" i="15" s="1"/>
  <c r="K24" i="15" s="1"/>
  <c r="I22" i="15"/>
  <c r="J22" i="15" s="1"/>
  <c r="K22" i="15" s="1"/>
  <c r="I20" i="15"/>
  <c r="J20" i="15" s="1"/>
  <c r="K20" i="15" s="1"/>
  <c r="I18" i="15"/>
  <c r="J18" i="15" s="1"/>
  <c r="K18" i="15" s="1"/>
  <c r="I16" i="15"/>
  <c r="J16" i="15" s="1"/>
  <c r="K16" i="15" s="1"/>
  <c r="I14" i="15"/>
  <c r="J14" i="15" s="1"/>
  <c r="K14" i="15" s="1"/>
  <c r="I50" i="12"/>
  <c r="J50" i="12" s="1"/>
  <c r="K50" i="12" s="1"/>
  <c r="I49" i="12"/>
  <c r="J49" i="12" s="1"/>
  <c r="K49" i="12" s="1"/>
  <c r="I48" i="12"/>
  <c r="J48" i="12" s="1"/>
  <c r="K48" i="12" s="1"/>
  <c r="I47" i="12"/>
  <c r="J47" i="12" s="1"/>
  <c r="K47" i="12" s="1"/>
  <c r="I46" i="12"/>
  <c r="J46" i="12" s="1"/>
  <c r="K46" i="12" s="1"/>
  <c r="I45" i="12"/>
  <c r="J45" i="12" s="1"/>
  <c r="K45" i="12" s="1"/>
  <c r="I44" i="12"/>
  <c r="J44" i="12" s="1"/>
  <c r="K44" i="12" s="1"/>
  <c r="I43" i="12"/>
  <c r="J43" i="12" s="1"/>
  <c r="K43" i="12" s="1"/>
  <c r="I42" i="12"/>
  <c r="J42" i="12" s="1"/>
  <c r="K42" i="12" s="1"/>
  <c r="I41" i="12"/>
  <c r="J41" i="12" s="1"/>
  <c r="K41" i="12" s="1"/>
  <c r="I40" i="12"/>
  <c r="J40" i="12" s="1"/>
  <c r="K40" i="12" s="1"/>
  <c r="I39" i="12"/>
  <c r="J39" i="12" s="1"/>
  <c r="K39" i="12" s="1"/>
  <c r="I38" i="12"/>
  <c r="J38" i="12" s="1"/>
  <c r="K38" i="12" s="1"/>
  <c r="I37" i="12"/>
  <c r="J37" i="12" s="1"/>
  <c r="K37" i="12" s="1"/>
  <c r="I36" i="12"/>
  <c r="J36" i="12" s="1"/>
  <c r="K36" i="12" s="1"/>
  <c r="I35" i="12"/>
  <c r="J35" i="12" s="1"/>
  <c r="K35" i="12" s="1"/>
  <c r="I34" i="12"/>
  <c r="J34" i="12" s="1"/>
  <c r="K34" i="12" s="1"/>
  <c r="I33" i="12"/>
  <c r="J33" i="12" s="1"/>
  <c r="K33" i="12" s="1"/>
  <c r="I32" i="12"/>
  <c r="J32" i="12" s="1"/>
  <c r="K32" i="12" s="1"/>
  <c r="I31" i="12"/>
  <c r="J31" i="12" s="1"/>
  <c r="K31" i="12" s="1"/>
  <c r="I30" i="12"/>
  <c r="J30" i="12" s="1"/>
  <c r="K30" i="12" s="1"/>
  <c r="I29" i="12"/>
  <c r="J29" i="12" s="1"/>
  <c r="K29" i="12" s="1"/>
  <c r="I28" i="12"/>
  <c r="J28" i="12" s="1"/>
  <c r="K28" i="12" s="1"/>
  <c r="I27" i="12"/>
  <c r="J27" i="12" s="1"/>
  <c r="K27" i="12" s="1"/>
  <c r="I26" i="12"/>
  <c r="J26" i="12" s="1"/>
  <c r="K26" i="12" s="1"/>
  <c r="I25" i="12"/>
  <c r="J25" i="12" s="1"/>
  <c r="K25" i="12" s="1"/>
  <c r="I24" i="12"/>
  <c r="J24" i="12" s="1"/>
  <c r="K24" i="12" s="1"/>
  <c r="I23" i="12"/>
  <c r="J23" i="12" s="1"/>
  <c r="K23" i="12" s="1"/>
  <c r="I22" i="12"/>
  <c r="J22" i="12" s="1"/>
  <c r="K22" i="12" s="1"/>
  <c r="I21" i="12"/>
  <c r="J21" i="12" s="1"/>
  <c r="K21" i="12" s="1"/>
  <c r="I20" i="12"/>
  <c r="J20" i="12" s="1"/>
  <c r="K20" i="12" s="1"/>
  <c r="I19" i="12"/>
  <c r="J19" i="12" s="1"/>
  <c r="K19" i="12" s="1"/>
  <c r="I18" i="12"/>
  <c r="J18" i="12" s="1"/>
  <c r="K18" i="12" s="1"/>
  <c r="I17" i="12"/>
  <c r="J17" i="12" s="1"/>
  <c r="K17" i="12" s="1"/>
  <c r="I16" i="12"/>
  <c r="J16" i="12" s="1"/>
  <c r="K16" i="12" s="1"/>
  <c r="I15" i="12"/>
  <c r="J15" i="12" s="1"/>
  <c r="K15" i="12" s="1"/>
  <c r="I14" i="12"/>
  <c r="J14" i="12" s="1"/>
  <c r="K14" i="12" s="1"/>
  <c r="I13" i="12"/>
  <c r="J34" i="14"/>
  <c r="J33" i="14"/>
  <c r="I49" i="4"/>
  <c r="J49" i="4" s="1"/>
  <c r="K49" i="4" s="1"/>
  <c r="I45" i="4"/>
  <c r="J45" i="4" s="1"/>
  <c r="K45" i="4" s="1"/>
  <c r="I50" i="4"/>
  <c r="J50" i="4" s="1"/>
  <c r="K50" i="4" s="1"/>
  <c r="I46" i="4"/>
  <c r="J46" i="4" s="1"/>
  <c r="K46" i="4" s="1"/>
  <c r="I47" i="4"/>
  <c r="J47" i="4" s="1"/>
  <c r="K47" i="4" s="1"/>
  <c r="I48" i="4"/>
  <c r="J48" i="4" s="1"/>
  <c r="K48" i="4" s="1"/>
  <c r="I44" i="4"/>
  <c r="J44" i="4" s="1"/>
  <c r="K44" i="4" s="1"/>
  <c r="I43" i="4"/>
  <c r="J43" i="4" s="1"/>
  <c r="K43" i="4" s="1"/>
  <c r="I42" i="4"/>
  <c r="J42" i="4" s="1"/>
  <c r="K42" i="4" s="1"/>
  <c r="I41" i="4"/>
  <c r="J41" i="4" s="1"/>
  <c r="K41" i="4" s="1"/>
  <c r="I40" i="4"/>
  <c r="J40" i="4" s="1"/>
  <c r="K40" i="4" s="1"/>
  <c r="I39" i="4"/>
  <c r="J39" i="4" s="1"/>
  <c r="K39" i="4" s="1"/>
  <c r="I38" i="4"/>
  <c r="J38" i="4" s="1"/>
  <c r="K38" i="4" s="1"/>
  <c r="I37" i="4"/>
  <c r="J37" i="4" s="1"/>
  <c r="K37" i="4" s="1"/>
  <c r="I36" i="4"/>
  <c r="J36" i="4" s="1"/>
  <c r="K36" i="4" s="1"/>
  <c r="I35" i="4"/>
  <c r="J35" i="4" s="1"/>
  <c r="K35" i="4" s="1"/>
  <c r="I34" i="4"/>
  <c r="J34" i="4" s="1"/>
  <c r="K34" i="4" s="1"/>
  <c r="I33" i="4"/>
  <c r="J33" i="4" s="1"/>
  <c r="K33" i="4" s="1"/>
  <c r="I32" i="4"/>
  <c r="J32" i="4" s="1"/>
  <c r="K32" i="4" s="1"/>
  <c r="I31" i="4"/>
  <c r="J31" i="4" s="1"/>
  <c r="K31" i="4" s="1"/>
  <c r="I30" i="4"/>
  <c r="J30" i="4" s="1"/>
  <c r="K30" i="4" s="1"/>
  <c r="I29" i="4"/>
  <c r="J29" i="4" s="1"/>
  <c r="K29" i="4" s="1"/>
  <c r="I28" i="4"/>
  <c r="J28" i="4" s="1"/>
  <c r="K28" i="4" s="1"/>
  <c r="I27" i="4"/>
  <c r="J27" i="4" s="1"/>
  <c r="K27" i="4" s="1"/>
  <c r="I26" i="4"/>
  <c r="J26" i="4" s="1"/>
  <c r="K26" i="4" s="1"/>
  <c r="I24" i="4"/>
  <c r="J24" i="4" s="1"/>
  <c r="K24" i="4" s="1"/>
  <c r="I22" i="4"/>
  <c r="J22" i="4" s="1"/>
  <c r="K22" i="4" s="1"/>
  <c r="I20" i="4"/>
  <c r="J20" i="4" s="1"/>
  <c r="K20" i="4" s="1"/>
  <c r="I18" i="4"/>
  <c r="J18" i="4" s="1"/>
  <c r="K18" i="4" s="1"/>
  <c r="I16" i="4"/>
  <c r="J16" i="4" s="1"/>
  <c r="K16" i="4" s="1"/>
  <c r="I14" i="4"/>
  <c r="J14" i="4" s="1"/>
  <c r="K14" i="4" s="1"/>
  <c r="I25" i="4"/>
  <c r="J25" i="4" s="1"/>
  <c r="K25" i="4" s="1"/>
  <c r="I23" i="4"/>
  <c r="J23" i="4" s="1"/>
  <c r="K23" i="4" s="1"/>
  <c r="I21" i="4"/>
  <c r="J21" i="4" s="1"/>
  <c r="K21" i="4" s="1"/>
  <c r="I19" i="4"/>
  <c r="J19" i="4" s="1"/>
  <c r="K19" i="4" s="1"/>
  <c r="I17" i="4"/>
  <c r="J17" i="4" s="1"/>
  <c r="K17" i="4" s="1"/>
  <c r="I15" i="4"/>
  <c r="J15" i="4" s="1"/>
  <c r="K15" i="4" s="1"/>
  <c r="I13" i="4"/>
  <c r="I47" i="9"/>
  <c r="J47" i="9" s="1"/>
  <c r="K47" i="9" s="1"/>
  <c r="I43" i="9"/>
  <c r="J43" i="9" s="1"/>
  <c r="K43" i="9" s="1"/>
  <c r="I39" i="9"/>
  <c r="J39" i="9" s="1"/>
  <c r="K39" i="9" s="1"/>
  <c r="I35" i="9"/>
  <c r="J35" i="9" s="1"/>
  <c r="K35" i="9" s="1"/>
  <c r="I31" i="9"/>
  <c r="J31" i="9" s="1"/>
  <c r="K31" i="9" s="1"/>
  <c r="I48" i="9"/>
  <c r="J48" i="9" s="1"/>
  <c r="K48" i="9" s="1"/>
  <c r="I44" i="9"/>
  <c r="J44" i="9" s="1"/>
  <c r="K44" i="9" s="1"/>
  <c r="I40" i="9"/>
  <c r="J40" i="9" s="1"/>
  <c r="K40" i="9" s="1"/>
  <c r="I36" i="9"/>
  <c r="J36" i="9" s="1"/>
  <c r="K36" i="9" s="1"/>
  <c r="I32" i="9"/>
  <c r="J32" i="9" s="1"/>
  <c r="K32" i="9" s="1"/>
  <c r="I49" i="9"/>
  <c r="J49" i="9" s="1"/>
  <c r="K49" i="9" s="1"/>
  <c r="I45" i="9"/>
  <c r="J45" i="9" s="1"/>
  <c r="K45" i="9" s="1"/>
  <c r="I41" i="9"/>
  <c r="J41" i="9" s="1"/>
  <c r="K41" i="9" s="1"/>
  <c r="I37" i="9"/>
  <c r="J37" i="9" s="1"/>
  <c r="K37" i="9" s="1"/>
  <c r="I33" i="9"/>
  <c r="J33" i="9" s="1"/>
  <c r="K33" i="9" s="1"/>
  <c r="I50" i="9"/>
  <c r="J50" i="9" s="1"/>
  <c r="K50" i="9" s="1"/>
  <c r="I46" i="9"/>
  <c r="J46" i="9" s="1"/>
  <c r="K46" i="9" s="1"/>
  <c r="I42" i="9"/>
  <c r="J42" i="9" s="1"/>
  <c r="K42" i="9" s="1"/>
  <c r="I38" i="9"/>
  <c r="J38" i="9" s="1"/>
  <c r="K38" i="9" s="1"/>
  <c r="I34" i="9"/>
  <c r="J34" i="9" s="1"/>
  <c r="K34" i="9" s="1"/>
  <c r="I30" i="9"/>
  <c r="J30" i="9" s="1"/>
  <c r="K30" i="9" s="1"/>
  <c r="I29" i="9"/>
  <c r="J29" i="9" s="1"/>
  <c r="K29" i="9" s="1"/>
  <c r="I28" i="9"/>
  <c r="J28" i="9" s="1"/>
  <c r="K28" i="9" s="1"/>
  <c r="I27" i="9"/>
  <c r="J27" i="9" s="1"/>
  <c r="K27" i="9" s="1"/>
  <c r="I26" i="9"/>
  <c r="J26" i="9" s="1"/>
  <c r="K26" i="9" s="1"/>
  <c r="I25" i="9"/>
  <c r="J25" i="9" s="1"/>
  <c r="K25" i="9" s="1"/>
  <c r="I24" i="9"/>
  <c r="J24" i="9" s="1"/>
  <c r="K24" i="9" s="1"/>
  <c r="I23" i="9"/>
  <c r="J23" i="9" s="1"/>
  <c r="K23" i="9" s="1"/>
  <c r="I22" i="9"/>
  <c r="J22" i="9" s="1"/>
  <c r="K22" i="9" s="1"/>
  <c r="I20" i="9"/>
  <c r="J20" i="9" s="1"/>
  <c r="K20" i="9" s="1"/>
  <c r="I18" i="9"/>
  <c r="J18" i="9" s="1"/>
  <c r="K18" i="9" s="1"/>
  <c r="I16" i="9"/>
  <c r="J16" i="9" s="1"/>
  <c r="K16" i="9" s="1"/>
  <c r="I14" i="9"/>
  <c r="J14" i="9" s="1"/>
  <c r="K14" i="9" s="1"/>
  <c r="I21" i="9"/>
  <c r="J21" i="9" s="1"/>
  <c r="K21" i="9" s="1"/>
  <c r="I19" i="9"/>
  <c r="J19" i="9" s="1"/>
  <c r="K19" i="9" s="1"/>
  <c r="I17" i="9"/>
  <c r="J17" i="9" s="1"/>
  <c r="K17" i="9" s="1"/>
  <c r="I15" i="9"/>
  <c r="J15" i="9" s="1"/>
  <c r="K15" i="9" s="1"/>
  <c r="I13" i="9"/>
  <c r="I50" i="8"/>
  <c r="J50" i="8" s="1"/>
  <c r="K50" i="8" s="1"/>
  <c r="I49" i="8"/>
  <c r="J49" i="8" s="1"/>
  <c r="K49" i="8" s="1"/>
  <c r="I48" i="8"/>
  <c r="J48" i="8" s="1"/>
  <c r="K48" i="8" s="1"/>
  <c r="I47" i="8"/>
  <c r="J47" i="8" s="1"/>
  <c r="K47" i="8" s="1"/>
  <c r="I46" i="8"/>
  <c r="J46" i="8" s="1"/>
  <c r="K46" i="8" s="1"/>
  <c r="I45" i="8"/>
  <c r="J45" i="8" s="1"/>
  <c r="K45" i="8" s="1"/>
  <c r="I44" i="8"/>
  <c r="J44" i="8" s="1"/>
  <c r="K44" i="8" s="1"/>
  <c r="I43" i="8"/>
  <c r="J43" i="8" s="1"/>
  <c r="K43" i="8" s="1"/>
  <c r="I42" i="8"/>
  <c r="J42" i="8" s="1"/>
  <c r="K42" i="8" s="1"/>
  <c r="I41" i="8"/>
  <c r="J41" i="8" s="1"/>
  <c r="K41" i="8" s="1"/>
  <c r="I40" i="8"/>
  <c r="J40" i="8" s="1"/>
  <c r="K40" i="8" s="1"/>
  <c r="I39" i="8"/>
  <c r="J39" i="8" s="1"/>
  <c r="K39" i="8" s="1"/>
  <c r="I38" i="8"/>
  <c r="J38" i="8" s="1"/>
  <c r="K38" i="8" s="1"/>
  <c r="I37" i="8"/>
  <c r="J37" i="8" s="1"/>
  <c r="K37" i="8" s="1"/>
  <c r="I36" i="8"/>
  <c r="J36" i="8" s="1"/>
  <c r="K36" i="8" s="1"/>
  <c r="I35" i="8"/>
  <c r="J35" i="8" s="1"/>
  <c r="K35" i="8" s="1"/>
  <c r="I34" i="8"/>
  <c r="J34" i="8" s="1"/>
  <c r="K34" i="8" s="1"/>
  <c r="I33" i="8"/>
  <c r="J33" i="8" s="1"/>
  <c r="K33" i="8" s="1"/>
  <c r="I32" i="8"/>
  <c r="J32" i="8" s="1"/>
  <c r="K32" i="8" s="1"/>
  <c r="I31" i="8"/>
  <c r="J31" i="8" s="1"/>
  <c r="K31" i="8" s="1"/>
  <c r="I30" i="8"/>
  <c r="J30" i="8" s="1"/>
  <c r="K30" i="8" s="1"/>
  <c r="I29" i="8"/>
  <c r="J29" i="8" s="1"/>
  <c r="K29" i="8" s="1"/>
  <c r="I28" i="8"/>
  <c r="J28" i="8" s="1"/>
  <c r="K28" i="8" s="1"/>
  <c r="I27" i="8"/>
  <c r="J27" i="8" s="1"/>
  <c r="K27" i="8" s="1"/>
  <c r="I26" i="8"/>
  <c r="J26" i="8" s="1"/>
  <c r="K26" i="8" s="1"/>
  <c r="I25" i="8"/>
  <c r="J25" i="8" s="1"/>
  <c r="K25" i="8" s="1"/>
  <c r="I24" i="8"/>
  <c r="J24" i="8" s="1"/>
  <c r="K24" i="8" s="1"/>
  <c r="I23" i="8"/>
  <c r="J23" i="8" s="1"/>
  <c r="K23" i="8" s="1"/>
  <c r="I22" i="8"/>
  <c r="J22" i="8" s="1"/>
  <c r="K22" i="8" s="1"/>
  <c r="I21" i="8"/>
  <c r="J21" i="8" s="1"/>
  <c r="K21" i="8" s="1"/>
  <c r="I20" i="8"/>
  <c r="J20" i="8" s="1"/>
  <c r="K20" i="8" s="1"/>
  <c r="I19" i="8"/>
  <c r="J19" i="8" s="1"/>
  <c r="K19" i="8" s="1"/>
  <c r="I18" i="8"/>
  <c r="J18" i="8" s="1"/>
  <c r="K18" i="8" s="1"/>
  <c r="I17" i="8"/>
  <c r="J17" i="8" s="1"/>
  <c r="K17" i="8" s="1"/>
  <c r="I16" i="8"/>
  <c r="J16" i="8" s="1"/>
  <c r="K16" i="8" s="1"/>
  <c r="I15" i="8"/>
  <c r="J15" i="8" s="1"/>
  <c r="K15" i="8" s="1"/>
  <c r="I14" i="8"/>
  <c r="J14" i="8" s="1"/>
  <c r="K14" i="8" s="1"/>
  <c r="I13" i="8"/>
  <c r="I47" i="11"/>
  <c r="J47" i="11" s="1"/>
  <c r="K47" i="11" s="1"/>
  <c r="I48" i="11"/>
  <c r="J48" i="11" s="1"/>
  <c r="K48" i="11" s="1"/>
  <c r="I49" i="11"/>
  <c r="J49" i="11" s="1"/>
  <c r="K49" i="11" s="1"/>
  <c r="I50" i="11"/>
  <c r="J50" i="11" s="1"/>
  <c r="K50" i="11" s="1"/>
  <c r="I45" i="11"/>
  <c r="J45" i="11" s="1"/>
  <c r="K45" i="11" s="1"/>
  <c r="I43" i="11"/>
  <c r="J43" i="11" s="1"/>
  <c r="K43" i="11" s="1"/>
  <c r="I41" i="11"/>
  <c r="J41" i="11" s="1"/>
  <c r="K41" i="11" s="1"/>
  <c r="I39" i="11"/>
  <c r="J39" i="11" s="1"/>
  <c r="K39" i="11" s="1"/>
  <c r="I37" i="11"/>
  <c r="J37" i="11" s="1"/>
  <c r="K37" i="11" s="1"/>
  <c r="I35" i="11"/>
  <c r="J35" i="11" s="1"/>
  <c r="K35" i="11" s="1"/>
  <c r="I33" i="11"/>
  <c r="J33" i="11" s="1"/>
  <c r="K33" i="11" s="1"/>
  <c r="I31" i="11"/>
  <c r="J31" i="11" s="1"/>
  <c r="K31" i="11" s="1"/>
  <c r="I29" i="11"/>
  <c r="J29" i="11" s="1"/>
  <c r="K29" i="11" s="1"/>
  <c r="I27" i="11"/>
  <c r="J27" i="11" s="1"/>
  <c r="K27" i="11" s="1"/>
  <c r="I25" i="11"/>
  <c r="J25" i="11" s="1"/>
  <c r="K25" i="11" s="1"/>
  <c r="I23" i="11"/>
  <c r="J23" i="11" s="1"/>
  <c r="K23" i="11" s="1"/>
  <c r="I21" i="11"/>
  <c r="J21" i="11" s="1"/>
  <c r="K21" i="11" s="1"/>
  <c r="I19" i="11"/>
  <c r="J19" i="11" s="1"/>
  <c r="K19" i="11" s="1"/>
  <c r="I17" i="11"/>
  <c r="J17" i="11" s="1"/>
  <c r="K17" i="11" s="1"/>
  <c r="I15" i="11"/>
  <c r="J15" i="11" s="1"/>
  <c r="K15" i="11" s="1"/>
  <c r="I13" i="11"/>
  <c r="I46" i="11"/>
  <c r="J46" i="11" s="1"/>
  <c r="K46" i="11" s="1"/>
  <c r="I44" i="11"/>
  <c r="J44" i="11" s="1"/>
  <c r="K44" i="11" s="1"/>
  <c r="I42" i="11"/>
  <c r="J42" i="11" s="1"/>
  <c r="K42" i="11" s="1"/>
  <c r="I40" i="11"/>
  <c r="J40" i="11" s="1"/>
  <c r="K40" i="11" s="1"/>
  <c r="I38" i="11"/>
  <c r="J38" i="11" s="1"/>
  <c r="K38" i="11" s="1"/>
  <c r="I36" i="11"/>
  <c r="J36" i="11" s="1"/>
  <c r="K36" i="11" s="1"/>
  <c r="I34" i="11"/>
  <c r="J34" i="11" s="1"/>
  <c r="K34" i="11" s="1"/>
  <c r="I32" i="11"/>
  <c r="J32" i="11" s="1"/>
  <c r="K32" i="11" s="1"/>
  <c r="I30" i="11"/>
  <c r="J30" i="11" s="1"/>
  <c r="K30" i="11" s="1"/>
  <c r="I28" i="11"/>
  <c r="J28" i="11" s="1"/>
  <c r="K28" i="11" s="1"/>
  <c r="I26" i="11"/>
  <c r="J26" i="11" s="1"/>
  <c r="K26" i="11" s="1"/>
  <c r="I24" i="11"/>
  <c r="J24" i="11" s="1"/>
  <c r="K24" i="11" s="1"/>
  <c r="I22" i="11"/>
  <c r="J22" i="11" s="1"/>
  <c r="K22" i="11" s="1"/>
  <c r="I20" i="11"/>
  <c r="J20" i="11" s="1"/>
  <c r="K20" i="11" s="1"/>
  <c r="I18" i="11"/>
  <c r="J18" i="11" s="1"/>
  <c r="K18" i="11" s="1"/>
  <c r="I16" i="11"/>
  <c r="J16" i="11" s="1"/>
  <c r="K16" i="11" s="1"/>
  <c r="I14" i="11"/>
  <c r="J14" i="11" s="1"/>
  <c r="K14" i="11" s="1"/>
  <c r="J30" i="5"/>
  <c r="J29" i="5"/>
  <c r="I51" i="3" l="1"/>
  <c r="H14" i="5" s="1"/>
  <c r="J13" i="3"/>
  <c r="K13" i="3" s="1"/>
  <c r="K51" i="3" s="1"/>
  <c r="I51" i="2"/>
  <c r="H13" i="5" s="1"/>
  <c r="J13" i="2"/>
  <c r="K13" i="2" s="1"/>
  <c r="K51" i="2" s="1"/>
  <c r="I51" i="11"/>
  <c r="H18" i="14" s="1"/>
  <c r="J13" i="11"/>
  <c r="I51" i="9"/>
  <c r="H16" i="14" s="1"/>
  <c r="J13" i="9"/>
  <c r="I51" i="16"/>
  <c r="J13" i="16"/>
  <c r="J51" i="6"/>
  <c r="I13" i="14" s="1"/>
  <c r="K13" i="6"/>
  <c r="K51" i="6" s="1"/>
  <c r="I51" i="8"/>
  <c r="H15" i="14" s="1"/>
  <c r="J13" i="8"/>
  <c r="I51" i="4"/>
  <c r="H15" i="5" s="1"/>
  <c r="J13" i="4"/>
  <c r="I51" i="12"/>
  <c r="H19" i="14" s="1"/>
  <c r="J13" i="12"/>
  <c r="I51" i="7"/>
  <c r="H14" i="14" s="1"/>
  <c r="J13" i="7"/>
  <c r="J13" i="10"/>
  <c r="I51" i="10"/>
  <c r="H17" i="14" s="1"/>
  <c r="I51" i="15"/>
  <c r="J13" i="15"/>
  <c r="J51" i="3" l="1"/>
  <c r="I14" i="5" s="1"/>
  <c r="H16" i="5"/>
  <c r="J51" i="2"/>
  <c r="I13" i="5" s="1"/>
  <c r="H20" i="14"/>
  <c r="J51" i="16"/>
  <c r="K13" i="16"/>
  <c r="K51" i="16" s="1"/>
  <c r="G62" i="16" s="1"/>
  <c r="J51" i="4"/>
  <c r="I15" i="5" s="1"/>
  <c r="K13" i="4"/>
  <c r="K51" i="4" s="1"/>
  <c r="J13" i="5"/>
  <c r="G62" i="2"/>
  <c r="J51" i="15"/>
  <c r="K13" i="15"/>
  <c r="K51" i="15" s="1"/>
  <c r="G62" i="15" s="1"/>
  <c r="J51" i="10"/>
  <c r="I17" i="14" s="1"/>
  <c r="K13" i="10"/>
  <c r="K51" i="10" s="1"/>
  <c r="J13" i="14"/>
  <c r="G62" i="6"/>
  <c r="K13" i="9"/>
  <c r="K51" i="9" s="1"/>
  <c r="J51" i="9"/>
  <c r="I16" i="14" s="1"/>
  <c r="K13" i="11"/>
  <c r="K51" i="11" s="1"/>
  <c r="J51" i="11"/>
  <c r="I18" i="14" s="1"/>
  <c r="G62" i="3"/>
  <c r="J14" i="5"/>
  <c r="J51" i="7"/>
  <c r="I14" i="14" s="1"/>
  <c r="K13" i="7"/>
  <c r="K51" i="7" s="1"/>
  <c r="J51" i="12"/>
  <c r="I19" i="14" s="1"/>
  <c r="K13" i="12"/>
  <c r="K51" i="12" s="1"/>
  <c r="J51" i="8"/>
  <c r="I15" i="14" s="1"/>
  <c r="K13" i="8"/>
  <c r="K51" i="8" s="1"/>
  <c r="I20" i="14" l="1"/>
  <c r="I16" i="5"/>
  <c r="J19" i="14"/>
  <c r="G62" i="12"/>
  <c r="J18" i="14"/>
  <c r="G62" i="11"/>
  <c r="G62" i="4"/>
  <c r="J15" i="5"/>
  <c r="J16" i="5" s="1"/>
  <c r="J17" i="14"/>
  <c r="G62" i="10"/>
  <c r="J15" i="14"/>
  <c r="G62" i="8"/>
  <c r="J14" i="14"/>
  <c r="G62" i="7"/>
  <c r="J16" i="14"/>
  <c r="G62" i="9"/>
  <c r="J20" i="14" l="1"/>
</calcChain>
</file>

<file path=xl/sharedStrings.xml><?xml version="1.0" encoding="utf-8"?>
<sst xmlns="http://schemas.openxmlformats.org/spreadsheetml/2006/main" count="574" uniqueCount="120">
  <si>
    <t>Communauté de communes Val d’Ille-Aubigné</t>
  </si>
  <si>
    <t>TARIFS 2022 – TAXE DE SEJOUR 
COMMUNAUTE DE COMMUNES VAL D’ILLE-AUBIGNE</t>
  </si>
  <si>
    <t xml:space="preserve"> DECLARATION MENSUELLE DE TAXE DE SEJOUR</t>
  </si>
  <si>
    <t>Année :</t>
  </si>
  <si>
    <t>Catégories d’hébergement</t>
  </si>
  <si>
    <t>Tarif par personne et par nuitée CCVIA *</t>
  </si>
  <si>
    <t>Taxe additionnelle Département d’Ille-et-Vilaine**</t>
  </si>
  <si>
    <t>Etablissement :</t>
  </si>
  <si>
    <t>Nom du propriétaire :</t>
  </si>
  <si>
    <t>Palaces</t>
  </si>
  <si>
    <t>Adresse de l'établissement :</t>
  </si>
  <si>
    <t>Hôtels de tourisme 5 étoiles, résidences de tourisme 5 étoiles, meublés de tourisme 5 étoiles</t>
  </si>
  <si>
    <t>Adresse du propriétaire :</t>
  </si>
  <si>
    <t>Hôtels de tourisme 4 étoiles, résidences de tourisme 4 étoiles, meublés de tourisme 4 étoiles</t>
  </si>
  <si>
    <t>N° SIRET :</t>
  </si>
  <si>
    <t>Hôtels de tourisme 3 étoiles, résidences de tourisme 3 étoiles, meublés de tourisme 3 étoiles</t>
  </si>
  <si>
    <t>Capacité totale d'accueil :</t>
  </si>
  <si>
    <t>Nb de chambres :</t>
  </si>
  <si>
    <t>Hôtels de tourisme 2 étoiles, résidence de tourisme 2 étoiles, meublés de tourisme 2 étoiles, villages de vacances 4 et 5 étoiles</t>
  </si>
  <si>
    <r>
      <t xml:space="preserve">Nature et Classement de l'hébergement 
</t>
    </r>
    <r>
      <rPr>
        <i/>
        <sz val="11"/>
        <color rgb="FFC9211E"/>
        <rFont val="Calibri"/>
        <family val="2"/>
      </rPr>
      <t>(sélectionnez dans la liste déroulante)</t>
    </r>
  </si>
  <si>
    <t>Montant TS :</t>
  </si>
  <si>
    <r>
      <t xml:space="preserve">Hôtels de tourisme 1 étoile, résidences de tourisme 1 étoile, meublés de tourisme 1 étoile, villages de vacances 1, 2 et 3 étoiles, </t>
    </r>
    <r>
      <rPr>
        <b/>
        <sz val="11"/>
        <rFont val="Arial"/>
        <family val="2"/>
      </rPr>
      <t>chambres d’hôtes</t>
    </r>
  </si>
  <si>
    <t>Terrains de camping et terrains de caravanage classés en 3/4/5 étoiles et tout autre terrain d’hébergement de plein air de caractéristiques équivalentes (aires de camping-cars et des parcs de stationnement touristiques) par tranche de 24 heures</t>
  </si>
  <si>
    <t>Terrains de camping et terrains  de caravanage sans classement, classés en 1 et 2 étoiles et tout autre terrain d’hébergement de plein air de caractéristiques équivalentes, ports de plaisance</t>
  </si>
  <si>
    <t>Tout hébergement en attente de classement ou sans classement à l’exception des hébergements de plein air (taux appliqué sur le prix de location)</t>
  </si>
  <si>
    <t xml:space="preserve"> </t>
  </si>
  <si>
    <t>Année</t>
  </si>
  <si>
    <t>Établissement :</t>
  </si>
  <si>
    <t>Propriétaire :</t>
  </si>
  <si>
    <r>
      <rPr>
        <sz val="14"/>
        <rFont val="Calibri"/>
        <family val="2"/>
      </rPr>
      <t xml:space="preserve">Nature et Classement de l'hébergement 
</t>
    </r>
    <r>
      <rPr>
        <i/>
        <sz val="10"/>
        <rFont val="Calibri"/>
        <family val="2"/>
      </rPr>
      <t>(sélectionnez dans la liste déroulante)</t>
    </r>
  </si>
  <si>
    <t>Dates</t>
  </si>
  <si>
    <r>
      <t xml:space="preserve">Tarif nuitée
</t>
    </r>
    <r>
      <rPr>
        <b/>
        <i/>
        <sz val="11"/>
        <color rgb="FFC9211E"/>
        <rFont val="Arial"/>
        <family val="2"/>
      </rPr>
      <t>(pour les 
hébergements
 non classés)</t>
    </r>
  </si>
  <si>
    <t>NB NUITEES</t>
  </si>
  <si>
    <t>Nombre de nuits
 (Durée du séjour)</t>
  </si>
  <si>
    <t>Nombre de personnes plein tarif</t>
  </si>
  <si>
    <t>Nombre de personnes mineures</t>
  </si>
  <si>
    <t>Nombre de titulaires d’un contrat de travail saisonnier  employés dans la commune</t>
  </si>
  <si>
    <t>Nombre de personnes bénéficiant d’un hébergement d’urgence ou d’un relogement temporaire</t>
  </si>
  <si>
    <t>Montant taxe de séjour CCVIA</t>
  </si>
  <si>
    <t>Montant taxe additionnelle du Département</t>
  </si>
  <si>
    <t>Montant taxe perçue</t>
  </si>
  <si>
    <t>TOTAL*</t>
  </si>
  <si>
    <t>Eléments à reporter dans votre déclaration :</t>
  </si>
  <si>
    <t xml:space="preserve">Déclaration de taxe de séjour pour le mois de : </t>
  </si>
  <si>
    <t>Janvier</t>
  </si>
  <si>
    <t>Nombre de nuitées</t>
  </si>
  <si>
    <t xml:space="preserve"> Tarif plein</t>
  </si>
  <si>
    <t>Exonération - Personnes mineures</t>
  </si>
  <si>
    <t>Exonération -  Titulaires d’un contrat de travail saisonnier employés dans la commune</t>
  </si>
  <si>
    <t>Exonération - Personnes bénéficiant d’un hébergement d’urgence ou d’un relogement temporaire</t>
  </si>
  <si>
    <t>TOTAL des montants perçus pour le mois à reverser</t>
  </si>
  <si>
    <t xml:space="preserve">DOCUMENT A RENVOYER à : taxedesejour@valdille-aubigne.fr avant le : 
</t>
  </si>
  <si>
    <r>
      <rPr>
        <sz val="10"/>
        <rFont val="Arial"/>
      </rPr>
      <t xml:space="preserve"> • 10 avril pour les taxes perçues du 1er janvier au 31 mars • 10 novembre pour les taxes perçues du 1</t>
    </r>
    <r>
      <rPr>
        <vertAlign val="superscript"/>
        <sz val="10"/>
        <rFont val="Arial"/>
      </rPr>
      <t>er</t>
    </r>
    <r>
      <rPr>
        <sz val="10"/>
        <rFont val="Arial"/>
      </rPr>
      <t xml:space="preserve"> avril au 31 octobre • </t>
    </r>
  </si>
  <si>
    <r>
      <t xml:space="preserve">Tarif nuitée
</t>
    </r>
    <r>
      <rPr>
        <i/>
        <sz val="11"/>
        <color rgb="FFC9211E"/>
        <rFont val="Arial"/>
        <family val="2"/>
      </rPr>
      <t>(pour les 
Hébergements
 non classés)</t>
    </r>
  </si>
  <si>
    <t>Février</t>
  </si>
  <si>
    <t>Mars</t>
  </si>
  <si>
    <t xml:space="preserve"> DECLARATION Période 1 (01/01/22 au 31/03/22)</t>
  </si>
  <si>
    <t xml:space="preserve">Mois </t>
  </si>
  <si>
    <t>Janvier à mars</t>
  </si>
  <si>
    <t xml:space="preserve">Nature et Classement de l'hébergement </t>
  </si>
  <si>
    <t>Montant Taxe séjour unitaire :</t>
  </si>
  <si>
    <t>Nombre de titulaires d’un contrat de travail saisonnier  employés dans la communauté de communes</t>
  </si>
  <si>
    <t>Du 1er au 31 janvier 2022</t>
  </si>
  <si>
    <t>Du 1er au 29 février 2022</t>
  </si>
  <si>
    <t>Du 1er au 31 mars 2022</t>
  </si>
  <si>
    <t>TOTAL</t>
  </si>
  <si>
    <t>Nom, Prénom</t>
  </si>
  <si>
    <t>Signature</t>
  </si>
  <si>
    <t>Avril</t>
  </si>
  <si>
    <t>Mai</t>
  </si>
  <si>
    <t>Juin</t>
  </si>
  <si>
    <t>Juillet</t>
  </si>
  <si>
    <t>Août</t>
  </si>
  <si>
    <t>Septembre</t>
  </si>
  <si>
    <t>Octobre</t>
  </si>
  <si>
    <t>Tarif Taxe</t>
  </si>
  <si>
    <t>Nature de l'hébergement</t>
  </si>
  <si>
    <t>Tarifs en € / nuitée / personne</t>
  </si>
  <si>
    <t>Camping non classé, 1 et 2 étoiles</t>
  </si>
  <si>
    <t>Camping 3, 4 et 5 étoiles</t>
  </si>
  <si>
    <t>Aire de camping car</t>
  </si>
  <si>
    <t>Chambres d'hôtes</t>
  </si>
  <si>
    <t xml:space="preserve">Hôtel non classé </t>
  </si>
  <si>
    <t>Hôtel 1 étoile</t>
  </si>
  <si>
    <t>Hôtel 2 étoiles</t>
  </si>
  <si>
    <t>Hôtel 3 étoiles</t>
  </si>
  <si>
    <t>Hôtel 4 étoiles</t>
  </si>
  <si>
    <t>Hôtel 5 étoiles</t>
  </si>
  <si>
    <t>Palace</t>
  </si>
  <si>
    <t>Résidence de tourisme non classé</t>
  </si>
  <si>
    <t>Résidence de tourisme 1 étoile</t>
  </si>
  <si>
    <t>Résidence de tourisme 2 étoiles</t>
  </si>
  <si>
    <t>Résidence de tourisme 3 étoiles</t>
  </si>
  <si>
    <t>Résidence de tourisme 4 étoiles</t>
  </si>
  <si>
    <t>Résidence de tourisme 5 étoiles</t>
  </si>
  <si>
    <t>Meublé de tourisme non classé</t>
  </si>
  <si>
    <t>Meublé de tourisme 1 étoile</t>
  </si>
  <si>
    <t>Meublé de tourisme 2 étoiles</t>
  </si>
  <si>
    <t>Meublé de tourisme 3 étoiles</t>
  </si>
  <si>
    <t>Meublé de tourisme 4 étoiles</t>
  </si>
  <si>
    <t>Meublé de tourisme 5 étoiles</t>
  </si>
  <si>
    <t>Village de vacances non classé</t>
  </si>
  <si>
    <t>Village de vacances 1, 2 et 3 étoiles</t>
  </si>
  <si>
    <t>Village de vacances 4 et 5 étoiles</t>
  </si>
  <si>
    <t>Novembre</t>
  </si>
  <si>
    <t>Décembre</t>
  </si>
  <si>
    <t>Aucune réduction</t>
  </si>
  <si>
    <t>Réduction 3 enfants</t>
  </si>
  <si>
    <t>Réduction 4 enfants</t>
  </si>
  <si>
    <t xml:space="preserve">Réduction 5 enfants </t>
  </si>
  <si>
    <t>Réduction 6 enfants</t>
  </si>
  <si>
    <t xml:space="preserve"> DECLARATION Période 2 (01/04/22 au 31/10/22)</t>
  </si>
  <si>
    <t>Avril à Octobre</t>
  </si>
  <si>
    <t>Du 1er au 30 Avril 2022</t>
  </si>
  <si>
    <t>Du 1er au 31 Mai 2022</t>
  </si>
  <si>
    <t>Du 1er au 30 Juin 2022</t>
  </si>
  <si>
    <t>Du 1er au 31 Juillet 2022</t>
  </si>
  <si>
    <t>Du 1er au 31 Août 2022</t>
  </si>
  <si>
    <t>Du 1er au 30 Septembre 2022</t>
  </si>
  <si>
    <t>Du 1er au 31 Octobre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</si>
</sst>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 [$€-40C];[Red]\-#,##0.00\ [$€-40C]"/>
    <numFmt numFmtId="165" formatCode="[$-40C]dd\-mmm"/>
    <numFmt numFmtId="166" formatCode="\ * #,##0.00&quot; F &quot;;\-* #,##0.00&quot; F &quot;;\ * \-#&quot; F &quot;;\ @\ "/>
    <numFmt numFmtId="167" formatCode="0.00\ %"/>
    <numFmt numFmtId="168" formatCode="[$-40C]dd/mm/yy"/>
    <numFmt numFmtId="169" formatCode="\ * #,##0.00\ [$€-40C]\ ;\-* #,##0.00\ [$€-40C]\ ;\ * \-#\ [$€-40C]\ ;\ @\ "/>
    <numFmt numFmtId="170" formatCode="#,##0.00&quot; €&quot;;[Red]\-#,##0.00&quot; €&quot;"/>
    <numFmt numFmtId="171" formatCode="dd/mm/yy"/>
    <numFmt numFmtId="172" formatCode="0\ %"/>
  </numFmts>
  <fonts count="48" x14ac:knownFonts="1">
    <font>
      <sz val="10"/>
      <name val="Arial"/>
    </font>
    <font>
      <sz val="10"/>
      <name val="Arial"/>
    </font>
    <font>
      <b/>
      <sz val="15"/>
      <color rgb="FF000000"/>
      <name val="Arial"/>
      <family val="2"/>
    </font>
    <font>
      <b/>
      <sz val="14"/>
      <name val="Arial"/>
      <family val="2"/>
    </font>
    <font>
      <b/>
      <sz val="16"/>
      <name val="Arial"/>
      <family val="2"/>
    </font>
    <font>
      <sz val="10"/>
      <name val="Arial"/>
      <family val="2"/>
    </font>
    <font>
      <b/>
      <sz val="14"/>
      <color rgb="FF1FB714"/>
      <name val="Arial"/>
      <family val="2"/>
    </font>
    <font>
      <sz val="10"/>
      <color rgb="FF1FB714"/>
      <name val="Arial"/>
      <family val="2"/>
    </font>
    <font>
      <sz val="12"/>
      <name val="Arial"/>
      <family val="2"/>
    </font>
    <font>
      <b/>
      <sz val="19"/>
      <color rgb="FF1FB714"/>
      <name val="Arial"/>
      <family val="2"/>
    </font>
    <font>
      <b/>
      <sz val="19"/>
      <name val="Times New Roman"/>
      <family val="1"/>
    </font>
    <font>
      <b/>
      <sz val="10"/>
      <name val="Arial"/>
    </font>
    <font>
      <sz val="14"/>
      <name val="Calibri"/>
      <family val="2"/>
    </font>
    <font>
      <b/>
      <sz val="11"/>
      <color rgb="FFFF9900"/>
      <name val="Calibri"/>
      <family val="2"/>
    </font>
    <font>
      <i/>
      <sz val="10"/>
      <name val="Calibri"/>
      <family val="2"/>
    </font>
    <font>
      <b/>
      <sz val="10"/>
      <name val="Arial"/>
      <family val="2"/>
    </font>
    <font>
      <i/>
      <sz val="10"/>
      <name val="Arial"/>
      <family val="2"/>
    </font>
    <font>
      <b/>
      <sz val="12"/>
      <name val="Arial"/>
      <family val="2"/>
    </font>
    <font>
      <b/>
      <i/>
      <sz val="14"/>
      <name val="Arial"/>
      <family val="2"/>
    </font>
    <font>
      <b/>
      <i/>
      <sz val="12"/>
      <color rgb="FFDD0806"/>
      <name val="Arial"/>
      <family val="2"/>
    </font>
    <font>
      <i/>
      <sz val="16"/>
      <color rgb="FFDD0806"/>
      <name val="Arial"/>
      <family val="2"/>
    </font>
    <font>
      <sz val="16"/>
      <name val="Arial"/>
      <family val="2"/>
    </font>
    <font>
      <sz val="11"/>
      <name val="Calibri"/>
      <family val="2"/>
    </font>
    <font>
      <sz val="12"/>
      <name val="Arial"/>
    </font>
    <font>
      <b/>
      <sz val="12"/>
      <color rgb="FF000000"/>
      <name val="Calibri"/>
      <family val="2"/>
    </font>
    <font>
      <sz val="11"/>
      <color rgb="FF000000"/>
      <name val="Calibri"/>
      <family val="2"/>
    </font>
    <font>
      <b/>
      <sz val="12"/>
      <color rgb="FF000000"/>
      <name val="Arial"/>
    </font>
    <font>
      <sz val="12"/>
      <color rgb="FF000000"/>
      <name val="Calibri"/>
      <family val="2"/>
    </font>
    <font>
      <sz val="10"/>
      <color rgb="FFFFFFFF"/>
      <name val="Arial"/>
      <family val="2"/>
    </font>
    <font>
      <sz val="10"/>
      <color rgb="FF0000FF"/>
      <name val="Arial"/>
      <family val="2"/>
    </font>
    <font>
      <vertAlign val="superscript"/>
      <sz val="10"/>
      <name val="Arial"/>
    </font>
    <font>
      <sz val="14"/>
      <name val="Arial"/>
      <family val="2"/>
    </font>
    <font>
      <sz val="16"/>
      <color rgb="FF000000"/>
      <name val="Calibri"/>
      <family val="2"/>
    </font>
    <font>
      <sz val="14"/>
      <color rgb="FF000000"/>
      <name val="Calibri"/>
      <family val="2"/>
    </font>
    <font>
      <sz val="9"/>
      <name val="Arial"/>
      <family val="2"/>
    </font>
    <font>
      <sz val="12"/>
      <color rgb="FF000000"/>
      <name val="Arial"/>
      <family val="2"/>
    </font>
    <font>
      <sz val="10"/>
      <color rgb="FFDD0806"/>
      <name val="Arial"/>
      <family val="2"/>
    </font>
    <font>
      <sz val="11"/>
      <color rgb="FF1FB714"/>
      <name val="Arial"/>
      <family val="2"/>
    </font>
    <font>
      <b/>
      <sz val="11"/>
      <name val="Arial"/>
      <family val="2"/>
    </font>
    <font>
      <sz val="11"/>
      <name val="Arial"/>
      <family val="2"/>
    </font>
    <font>
      <b/>
      <i/>
      <sz val="11"/>
      <color rgb="FFFF0000"/>
      <name val="Arial"/>
      <family val="2"/>
    </font>
    <font>
      <b/>
      <i/>
      <sz val="11"/>
      <color rgb="FFC9211E"/>
      <name val="Arial"/>
      <family val="2"/>
    </font>
    <font>
      <i/>
      <sz val="11"/>
      <color rgb="FFC9211E"/>
      <name val="Calibri"/>
      <family val="2"/>
    </font>
    <font>
      <i/>
      <sz val="11"/>
      <color rgb="FFC9211E"/>
      <name val="Arial"/>
      <family val="2"/>
    </font>
    <font>
      <sz val="10"/>
      <color rgb="FFFF0000"/>
      <name val="Arial"/>
      <family val="2"/>
    </font>
    <font>
      <sz val="16"/>
      <color rgb="FFFF0000"/>
      <name val="Arial"/>
      <family val="2"/>
    </font>
    <font>
      <sz val="24"/>
      <color rgb="FFFF0000"/>
      <name val="Arial"/>
      <family val="2"/>
    </font>
    <font>
      <b/>
      <i/>
      <sz val="12"/>
      <name val="Arial"/>
      <family val="2"/>
    </font>
  </fonts>
  <fills count="13">
    <fill>
      <patternFill patternType="none"/>
    </fill>
    <fill>
      <patternFill patternType="gray125"/>
    </fill>
    <fill>
      <patternFill patternType="solid">
        <fgColor rgb="FFFFFFFF"/>
        <bgColor rgb="FFFFFFCC"/>
      </patternFill>
    </fill>
    <fill>
      <patternFill patternType="solid">
        <fgColor rgb="FFFFFFCC"/>
        <bgColor rgb="FFFFFFA6"/>
      </patternFill>
    </fill>
    <fill>
      <patternFill patternType="solid">
        <fgColor rgb="FFFFFFA6"/>
        <bgColor rgb="FFFFFFCC"/>
      </patternFill>
    </fill>
    <fill>
      <patternFill patternType="solid">
        <fgColor rgb="FF729FCF"/>
        <bgColor rgb="FF969696"/>
      </patternFill>
    </fill>
    <fill>
      <patternFill patternType="solid">
        <fgColor rgb="FFEEEEEE"/>
        <bgColor rgb="FFFFFFFF"/>
      </patternFill>
    </fill>
    <fill>
      <patternFill patternType="solid">
        <fgColor rgb="FFC0C0C0"/>
        <bgColor rgb="FFCCCCFF"/>
      </patternFill>
    </fill>
    <fill>
      <patternFill patternType="solid">
        <fgColor rgb="FF969696"/>
        <bgColor rgb="FF999999"/>
      </patternFill>
    </fill>
    <fill>
      <patternFill patternType="solid">
        <fgColor rgb="FF999999"/>
        <bgColor rgb="FF969696"/>
      </patternFill>
    </fill>
    <fill>
      <patternFill patternType="solid">
        <fgColor theme="0" tint="-0.34998626667073579"/>
        <bgColor indexed="64"/>
      </patternFill>
    </fill>
    <fill>
      <patternFill patternType="solid">
        <fgColor theme="0" tint="-0.34998626667073579"/>
        <bgColor rgb="FF999999"/>
      </patternFill>
    </fill>
    <fill>
      <patternFill patternType="solid">
        <fgColor theme="0" tint="-4.9989318521683403E-2"/>
        <bgColor indexed="64"/>
      </patternFill>
    </fill>
  </fills>
  <borders count="12">
    <border>
      <left/>
      <right/>
      <top/>
      <bottom/>
      <diagonal/>
    </border>
    <border>
      <left style="thin">
        <color rgb="FF808080"/>
      </left>
      <right style="thin">
        <color rgb="FF808080"/>
      </right>
      <top style="thin">
        <color rgb="FF808080"/>
      </top>
      <bottom style="thin">
        <color rgb="FF808080"/>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rgb="FF80808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s>
  <cellStyleXfs count="5">
    <xf numFmtId="0" fontId="0" fillId="0" borderId="0"/>
    <xf numFmtId="166" fontId="1" fillId="0" borderId="0" applyBorder="0" applyAlignment="0" applyProtection="0"/>
    <xf numFmtId="172" fontId="1" fillId="0" borderId="0" applyBorder="0" applyAlignment="0" applyProtection="0"/>
    <xf numFmtId="0" fontId="13" fillId="2" borderId="1" applyAlignment="0" applyProtection="0"/>
    <xf numFmtId="0" fontId="25" fillId="3" borderId="0" applyBorder="0" applyAlignment="0" applyProtection="0"/>
  </cellStyleXfs>
  <cellXfs count="176">
    <xf numFmtId="0" fontId="0" fillId="0" borderId="0" xfId="0"/>
    <xf numFmtId="0" fontId="5" fillId="0" borderId="0" xfId="0" applyFont="1" applyAlignment="1">
      <alignment horizontal="right"/>
    </xf>
    <xf numFmtId="0" fontId="6" fillId="0" borderId="0" xfId="0" applyFont="1" applyAlignment="1" applyProtection="1">
      <alignment horizontal="center"/>
      <protection locked="0"/>
    </xf>
    <xf numFmtId="0" fontId="7" fillId="0" borderId="0" xfId="0" applyFont="1"/>
    <xf numFmtId="0" fontId="8" fillId="0" borderId="0" xfId="0" applyFont="1" applyAlignment="1">
      <alignment horizontal="right" vertical="center"/>
    </xf>
    <xf numFmtId="0" fontId="9" fillId="4" borderId="2" xfId="0" applyFont="1" applyFill="1" applyBorder="1" applyAlignment="1" applyProtection="1">
      <alignment horizontal="center" vertical="center"/>
      <protection locked="0"/>
    </xf>
    <xf numFmtId="0" fontId="10" fillId="0" borderId="0" xfId="0" applyFont="1"/>
    <xf numFmtId="0" fontId="12" fillId="0" borderId="0" xfId="0" applyFont="1" applyAlignment="1">
      <alignment horizontal="center" vertical="center"/>
    </xf>
    <xf numFmtId="0" fontId="12" fillId="4" borderId="2" xfId="0" applyFont="1" applyFill="1" applyBorder="1" applyAlignment="1" applyProtection="1">
      <alignment horizontal="center" vertical="center"/>
      <protection locked="0"/>
    </xf>
    <xf numFmtId="0" fontId="12" fillId="4" borderId="2" xfId="3" applyFont="1" applyFill="1" applyBorder="1" applyAlignment="1" applyProtection="1">
      <alignment horizontal="center" vertical="center"/>
      <protection locked="0"/>
    </xf>
    <xf numFmtId="0" fontId="12" fillId="0" borderId="0" xfId="0" applyFont="1" applyAlignment="1">
      <alignment vertical="center"/>
    </xf>
    <xf numFmtId="0" fontId="0" fillId="0" borderId="0" xfId="0" applyAlignment="1">
      <alignment vertical="center" wrapText="1"/>
    </xf>
    <xf numFmtId="164" fontId="0" fillId="0" borderId="0" xfId="0" applyNumberFormat="1" applyAlignment="1">
      <alignment horizontal="center" vertical="center"/>
    </xf>
    <xf numFmtId="0" fontId="11" fillId="0" borderId="0" xfId="0" applyFont="1" applyAlignment="1">
      <alignment vertical="center" wrapText="1"/>
    </xf>
    <xf numFmtId="167" fontId="11" fillId="0" borderId="0" xfId="0" applyNumberFormat="1" applyFont="1" applyAlignment="1">
      <alignment horizontal="center" vertical="center"/>
    </xf>
    <xf numFmtId="167" fontId="0" fillId="0" borderId="0" xfId="0" applyNumberForma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xf>
    <xf numFmtId="0" fontId="9" fillId="4" borderId="4" xfId="0" applyFont="1" applyFill="1" applyBorder="1" applyAlignment="1">
      <alignment horizontal="center"/>
    </xf>
    <xf numFmtId="0" fontId="9" fillId="0" borderId="0" xfId="0" applyFont="1" applyAlignment="1">
      <alignment horizontal="center"/>
    </xf>
    <xf numFmtId="0" fontId="12" fillId="0" borderId="0" xfId="0" applyFont="1"/>
    <xf numFmtId="0" fontId="0" fillId="0" borderId="0" xfId="0" applyAlignment="1">
      <alignment horizontal="left"/>
    </xf>
    <xf numFmtId="0" fontId="0" fillId="0" borderId="0" xfId="0" applyAlignment="1">
      <alignment horizontal="center"/>
    </xf>
    <xf numFmtId="0" fontId="12" fillId="4" borderId="6" xfId="3" applyFont="1" applyFill="1" applyBorder="1" applyProtection="1"/>
    <xf numFmtId="0" fontId="12" fillId="4" borderId="2" xfId="0" applyFont="1" applyFill="1" applyBorder="1" applyAlignment="1">
      <alignment vertical="center"/>
    </xf>
    <xf numFmtId="0" fontId="6" fillId="4" borderId="2" xfId="1" applyNumberFormat="1" applyFont="1" applyFill="1" applyBorder="1" applyAlignment="1" applyProtection="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8" xfId="0" applyFont="1" applyBorder="1" applyAlignment="1">
      <alignment horizontal="center" vertical="center"/>
    </xf>
    <xf numFmtId="168" fontId="0" fillId="0" borderId="3" xfId="0" applyNumberFormat="1" applyBorder="1" applyAlignment="1" applyProtection="1">
      <alignment horizontal="center" vertical="center"/>
      <protection locked="0"/>
    </xf>
    <xf numFmtId="164" fontId="0" fillId="0" borderId="3"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6" fillId="0" borderId="3" xfId="0" applyFont="1" applyBorder="1" applyAlignment="1" applyProtection="1">
      <alignment vertical="center"/>
      <protection locked="0"/>
    </xf>
    <xf numFmtId="169" fontId="16" fillId="6" borderId="3" xfId="0" applyNumberFormat="1" applyFont="1" applyFill="1" applyBorder="1" applyAlignment="1">
      <alignment vertical="center"/>
    </xf>
    <xf numFmtId="169" fontId="16" fillId="7" borderId="3" xfId="0" applyNumberFormat="1" applyFont="1" applyFill="1" applyBorder="1" applyAlignment="1">
      <alignment vertical="center"/>
    </xf>
    <xf numFmtId="0" fontId="0" fillId="0" borderId="0" xfId="0" applyAlignment="1">
      <alignment vertical="center"/>
    </xf>
    <xf numFmtId="164" fontId="0" fillId="0" borderId="0" xfId="0" applyNumberFormat="1" applyAlignment="1">
      <alignment vertical="center"/>
    </xf>
    <xf numFmtId="0" fontId="0" fillId="0" borderId="3" xfId="0" applyBorder="1" applyAlignment="1" applyProtection="1">
      <alignment horizontal="center"/>
      <protection locked="0"/>
    </xf>
    <xf numFmtId="0" fontId="0" fillId="0" borderId="0" xfId="0" applyAlignment="1" applyProtection="1">
      <alignment horizontal="center"/>
      <protection locked="0"/>
    </xf>
    <xf numFmtId="0" fontId="16" fillId="0" borderId="3" xfId="0" applyFont="1" applyBorder="1" applyProtection="1">
      <protection locked="0"/>
    </xf>
    <xf numFmtId="168" fontId="0" fillId="0" borderId="3" xfId="0" applyNumberFormat="1" applyBorder="1" applyProtection="1">
      <protection locked="0"/>
    </xf>
    <xf numFmtId="164" fontId="0" fillId="0" borderId="3" xfId="0" applyNumberFormat="1" applyBorder="1" applyProtection="1">
      <protection locked="0"/>
    </xf>
    <xf numFmtId="0" fontId="0" fillId="0" borderId="3" xfId="0" applyBorder="1" applyProtection="1">
      <protection locked="0"/>
    </xf>
    <xf numFmtId="0" fontId="17" fillId="8" borderId="3" xfId="0" applyFont="1" applyFill="1" applyBorder="1" applyAlignment="1">
      <alignment horizontal="center" vertical="center"/>
    </xf>
    <xf numFmtId="2" fontId="17" fillId="8" borderId="3" xfId="0" applyNumberFormat="1" applyFont="1" applyFill="1" applyBorder="1" applyAlignment="1">
      <alignment horizontal="center" vertical="center"/>
    </xf>
    <xf numFmtId="169" fontId="17" fillId="8" borderId="3" xfId="0" applyNumberFormat="1" applyFont="1" applyFill="1" applyBorder="1" applyAlignment="1">
      <alignment horizontal="center" vertical="center"/>
    </xf>
    <xf numFmtId="169" fontId="18" fillId="8" borderId="3" xfId="0" applyNumberFormat="1" applyFont="1" applyFill="1" applyBorder="1" applyAlignment="1">
      <alignment vertical="center"/>
    </xf>
    <xf numFmtId="0" fontId="19" fillId="0" borderId="0" xfId="0" applyFont="1"/>
    <xf numFmtId="0" fontId="20" fillId="0" borderId="0" xfId="0" applyFont="1"/>
    <xf numFmtId="0" fontId="21" fillId="0" borderId="0" xfId="0" applyFont="1"/>
    <xf numFmtId="0" fontId="22" fillId="0" borderId="0" xfId="0" applyFont="1"/>
    <xf numFmtId="0" fontId="8" fillId="0" borderId="0" xfId="0" applyFont="1" applyAlignment="1">
      <alignment vertical="center"/>
    </xf>
    <xf numFmtId="0" fontId="23" fillId="0" borderId="0" xfId="0" applyFont="1" applyAlignment="1">
      <alignment vertical="center"/>
    </xf>
    <xf numFmtId="0" fontId="27" fillId="0" borderId="2" xfId="4" applyFont="1" applyFill="1" applyBorder="1" applyAlignment="1" applyProtection="1">
      <alignment horizontal="center" vertical="center"/>
    </xf>
    <xf numFmtId="0" fontId="28" fillId="0" borderId="0" xfId="0" applyFont="1"/>
    <xf numFmtId="170" fontId="28" fillId="0" borderId="0" xfId="0" applyNumberFormat="1" applyFont="1"/>
    <xf numFmtId="0" fontId="8" fillId="0" borderId="0" xfId="0" applyFont="1" applyAlignment="1">
      <alignment horizontal="left" vertical="center"/>
    </xf>
    <xf numFmtId="169" fontId="27" fillId="0" borderId="2" xfId="4" applyNumberFormat="1" applyFont="1" applyFill="1" applyBorder="1" applyAlignment="1" applyProtection="1">
      <alignment horizontal="center" vertical="center"/>
    </xf>
    <xf numFmtId="0" fontId="31" fillId="0" borderId="0" xfId="0" applyFont="1" applyAlignment="1">
      <alignment horizontal="center" vertical="center"/>
    </xf>
    <xf numFmtId="171" fontId="19" fillId="0" borderId="0" xfId="0" applyNumberFormat="1" applyFont="1"/>
    <xf numFmtId="164" fontId="19" fillId="0" borderId="0" xfId="0" applyNumberFormat="1" applyFont="1"/>
    <xf numFmtId="164" fontId="16" fillId="0" borderId="0" xfId="0" applyNumberFormat="1" applyFont="1" applyAlignment="1">
      <alignment horizontal="center" vertical="center" wrapText="1"/>
    </xf>
    <xf numFmtId="171" fontId="22" fillId="0" borderId="0" xfId="0" applyNumberFormat="1" applyFont="1"/>
    <xf numFmtId="164" fontId="22" fillId="0" borderId="0" xfId="0" applyNumberFormat="1" applyFont="1"/>
    <xf numFmtId="171" fontId="31" fillId="0" borderId="0" xfId="0" applyNumberFormat="1" applyFont="1"/>
    <xf numFmtId="164" fontId="31" fillId="0" borderId="0" xfId="0" applyNumberFormat="1" applyFont="1"/>
    <xf numFmtId="171" fontId="0" fillId="0" borderId="0" xfId="0" applyNumberFormat="1"/>
    <xf numFmtId="164" fontId="0" fillId="0" borderId="0" xfId="0" applyNumberFormat="1"/>
    <xf numFmtId="0" fontId="24" fillId="0" borderId="0" xfId="4" applyFont="1" applyFill="1" applyBorder="1" applyAlignment="1" applyProtection="1">
      <alignment horizontal="center" wrapText="1"/>
    </xf>
    <xf numFmtId="0" fontId="5" fillId="0" borderId="0" xfId="0" applyFont="1" applyAlignment="1">
      <alignment horizontal="center"/>
    </xf>
    <xf numFmtId="0" fontId="32" fillId="0" borderId="0" xfId="4" applyFont="1" applyFill="1" applyBorder="1" applyAlignment="1" applyProtection="1">
      <alignment horizontal="center"/>
    </xf>
    <xf numFmtId="0" fontId="33" fillId="0" borderId="0" xfId="4" applyFont="1" applyFill="1" applyBorder="1" applyAlignment="1" applyProtection="1"/>
    <xf numFmtId="0" fontId="33" fillId="0" borderId="0" xfId="4" applyFont="1" applyFill="1" applyBorder="1" applyAlignment="1" applyProtection="1">
      <alignment horizontal="center"/>
    </xf>
    <xf numFmtId="171" fontId="34" fillId="0" borderId="0" xfId="0" applyNumberFormat="1" applyFont="1" applyAlignment="1">
      <alignment horizontal="left"/>
    </xf>
    <xf numFmtId="164" fontId="34" fillId="0" borderId="0" xfId="0" applyNumberFormat="1" applyFont="1" applyAlignment="1">
      <alignment horizontal="left"/>
    </xf>
    <xf numFmtId="0" fontId="33" fillId="0" borderId="0" xfId="4" applyFont="1" applyFill="1" applyBorder="1" applyAlignment="1" applyProtection="1">
      <alignment horizontal="center" wrapText="1" shrinkToFit="1"/>
    </xf>
    <xf numFmtId="0" fontId="33" fillId="0" borderId="0" xfId="4" applyFont="1" applyFill="1" applyBorder="1" applyAlignment="1" applyProtection="1">
      <alignment horizontal="center" wrapText="1"/>
    </xf>
    <xf numFmtId="171" fontId="8" fillId="0" borderId="7" xfId="0" applyNumberFormat="1" applyFont="1" applyBorder="1" applyAlignment="1">
      <alignment vertical="top"/>
    </xf>
    <xf numFmtId="164" fontId="8" fillId="0" borderId="7" xfId="0" applyNumberFormat="1" applyFont="1" applyBorder="1" applyAlignment="1">
      <alignment vertical="top"/>
    </xf>
    <xf numFmtId="0" fontId="27" fillId="0" borderId="11" xfId="4" applyFont="1" applyFill="1" applyBorder="1" applyAlignment="1" applyProtection="1">
      <alignment horizontal="center" wrapText="1"/>
    </xf>
    <xf numFmtId="0" fontId="27" fillId="0" borderId="0" xfId="4" applyFont="1" applyFill="1" applyBorder="1" applyAlignment="1" applyProtection="1">
      <alignment horizontal="center" wrapText="1"/>
    </xf>
    <xf numFmtId="0" fontId="35" fillId="0" borderId="7" xfId="4" applyFont="1" applyFill="1" applyBorder="1" applyAlignment="1" applyProtection="1">
      <alignment horizontal="center" vertical="top" wrapText="1"/>
    </xf>
    <xf numFmtId="0" fontId="33" fillId="0" borderId="11" xfId="4" applyFont="1" applyFill="1" applyBorder="1" applyAlignment="1" applyProtection="1">
      <alignment horizontal="center"/>
    </xf>
    <xf numFmtId="0" fontId="8" fillId="0" borderId="0" xfId="0" applyFont="1" applyAlignment="1">
      <alignment vertical="top"/>
    </xf>
    <xf numFmtId="0" fontId="5" fillId="0" borderId="0" xfId="0" applyFont="1" applyAlignment="1">
      <alignment vertical="center"/>
    </xf>
    <xf numFmtId="0" fontId="15" fillId="0" borderId="0" xfId="0" applyFont="1" applyAlignment="1">
      <alignment horizontal="center"/>
    </xf>
    <xf numFmtId="170" fontId="5" fillId="0" borderId="0" xfId="0" applyNumberFormat="1" applyFont="1" applyAlignment="1">
      <alignment horizontal="right" vertical="center"/>
    </xf>
    <xf numFmtId="0" fontId="5" fillId="0" borderId="0" xfId="0" applyFont="1" applyAlignment="1">
      <alignment horizontal="center" wrapText="1"/>
    </xf>
    <xf numFmtId="170" fontId="5" fillId="0" borderId="0" xfId="0" applyNumberFormat="1" applyFont="1" applyAlignment="1">
      <alignment horizontal="center"/>
    </xf>
    <xf numFmtId="0" fontId="15" fillId="0" borderId="0" xfId="0" applyFont="1"/>
    <xf numFmtId="170" fontId="5" fillId="0" borderId="0" xfId="0" applyNumberFormat="1" applyFont="1"/>
    <xf numFmtId="0" fontId="0" fillId="0" borderId="0" xfId="0" applyAlignment="1">
      <alignment horizontal="center" wrapText="1"/>
    </xf>
    <xf numFmtId="0" fontId="15" fillId="0" borderId="0" xfId="0" applyFont="1" applyAlignment="1">
      <alignment horizontal="center" vertical="center" wrapText="1"/>
    </xf>
    <xf numFmtId="170" fontId="0" fillId="0" borderId="0" xfId="0" applyNumberFormat="1" applyAlignment="1">
      <alignment horizontal="center" wrapText="1"/>
    </xf>
    <xf numFmtId="170" fontId="36" fillId="0" borderId="0" xfId="0" applyNumberFormat="1" applyFont="1" applyAlignment="1">
      <alignment horizontal="center" wrapText="1"/>
    </xf>
    <xf numFmtId="172" fontId="0" fillId="0" borderId="0" xfId="2" applyFont="1" applyBorder="1" applyAlignment="1" applyProtection="1">
      <alignment horizontal="center"/>
    </xf>
    <xf numFmtId="0" fontId="38" fillId="5" borderId="2" xfId="0" applyFont="1" applyFill="1" applyBorder="1" applyAlignment="1">
      <alignment vertical="center"/>
    </xf>
    <xf numFmtId="0" fontId="38" fillId="5" borderId="2" xfId="0" applyFont="1" applyFill="1" applyBorder="1" applyAlignment="1">
      <alignment horizontal="center" vertical="center" wrapText="1"/>
    </xf>
    <xf numFmtId="0" fontId="39" fillId="0" borderId="2" xfId="0" applyFont="1" applyBorder="1" applyAlignment="1">
      <alignment vertical="center"/>
    </xf>
    <xf numFmtId="164" fontId="39" fillId="0" borderId="2" xfId="0" applyNumberFormat="1" applyFont="1" applyBorder="1" applyAlignment="1">
      <alignment horizontal="center" vertical="center"/>
    </xf>
    <xf numFmtId="0" fontId="39" fillId="0" borderId="2" xfId="0" applyFont="1" applyBorder="1" applyAlignment="1">
      <alignment vertical="center" wrapText="1"/>
    </xf>
    <xf numFmtId="164" fontId="39" fillId="0" borderId="0" xfId="0" applyNumberFormat="1" applyFont="1" applyAlignment="1">
      <alignment horizontal="center" vertical="center"/>
    </xf>
    <xf numFmtId="0" fontId="38" fillId="0" borderId="2" xfId="0" applyFont="1" applyBorder="1" applyAlignment="1">
      <alignment vertical="center" wrapText="1"/>
    </xf>
    <xf numFmtId="167" fontId="38" fillId="0" borderId="2" xfId="0" applyNumberFormat="1" applyFont="1" applyBorder="1" applyAlignment="1">
      <alignment horizontal="center" vertical="center"/>
    </xf>
    <xf numFmtId="167" fontId="39" fillId="0" borderId="2" xfId="0" applyNumberFormat="1" applyFont="1" applyBorder="1" applyAlignment="1">
      <alignment horizontal="center" vertical="center"/>
    </xf>
    <xf numFmtId="0" fontId="39" fillId="0" borderId="9" xfId="0" applyFont="1" applyBorder="1" applyAlignment="1">
      <alignment horizontal="center" vertical="center"/>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3" xfId="0" applyFont="1" applyBorder="1" applyAlignment="1">
      <alignment horizontal="center" vertical="center" wrapText="1"/>
    </xf>
    <xf numFmtId="0" fontId="39" fillId="6" borderId="3" xfId="0" applyFont="1" applyFill="1" applyBorder="1" applyAlignment="1">
      <alignment horizontal="center" vertical="center" wrapText="1"/>
    </xf>
    <xf numFmtId="0" fontId="40" fillId="7" borderId="9" xfId="0" applyFont="1" applyFill="1" applyBorder="1" applyAlignment="1">
      <alignment horizontal="center" vertical="center" wrapText="1"/>
    </xf>
    <xf numFmtId="171" fontId="39" fillId="0" borderId="9" xfId="0" applyNumberFormat="1" applyFont="1" applyBorder="1" applyAlignment="1">
      <alignment horizontal="center" vertical="center"/>
    </xf>
    <xf numFmtId="169" fontId="39" fillId="6" borderId="9" xfId="0" applyNumberFormat="1" applyFont="1" applyFill="1" applyBorder="1" applyAlignment="1">
      <alignment horizontal="center" vertical="center" wrapText="1"/>
    </xf>
    <xf numFmtId="169" fontId="39" fillId="9" borderId="9" xfId="0" applyNumberFormat="1" applyFont="1" applyFill="1" applyBorder="1" applyAlignment="1">
      <alignment horizontal="center" vertical="center" wrapText="1"/>
    </xf>
    <xf numFmtId="168" fontId="39" fillId="0" borderId="3" xfId="0" applyNumberFormat="1" applyFont="1" applyBorder="1" applyAlignment="1">
      <alignment horizontal="center" vertical="center"/>
    </xf>
    <xf numFmtId="171" fontId="38" fillId="8" borderId="3" xfId="0" applyNumberFormat="1" applyFont="1" applyFill="1" applyBorder="1" applyAlignment="1">
      <alignment horizontal="center"/>
    </xf>
    <xf numFmtId="0" fontId="38" fillId="8" borderId="3" xfId="0" applyFont="1" applyFill="1" applyBorder="1" applyAlignment="1">
      <alignment horizontal="center"/>
    </xf>
    <xf numFmtId="169" fontId="38" fillId="9" borderId="3" xfId="0" applyNumberFormat="1" applyFont="1" applyFill="1" applyBorder="1" applyAlignment="1">
      <alignment horizontal="center"/>
    </xf>
    <xf numFmtId="0" fontId="38" fillId="0" borderId="7" xfId="0" applyFont="1" applyBorder="1" applyAlignment="1">
      <alignment horizontal="center" vertical="center"/>
    </xf>
    <xf numFmtId="0" fontId="38" fillId="0" borderId="3" xfId="0" applyFont="1" applyBorder="1" applyAlignment="1">
      <alignment horizontal="center" vertical="center"/>
    </xf>
    <xf numFmtId="0" fontId="38" fillId="0" borderId="8" xfId="0" applyFont="1" applyBorder="1" applyAlignment="1">
      <alignment horizontal="center" vertical="center"/>
    </xf>
    <xf numFmtId="171" fontId="38" fillId="9" borderId="3" xfId="0" applyNumberFormat="1" applyFont="1" applyFill="1" applyBorder="1" applyAlignment="1">
      <alignment horizontal="center"/>
    </xf>
    <xf numFmtId="0" fontId="38" fillId="9" borderId="3" xfId="0" applyFont="1" applyFill="1" applyBorder="1" applyAlignment="1">
      <alignment horizontal="center"/>
    </xf>
    <xf numFmtId="2" fontId="6" fillId="4" borderId="2" xfId="1" applyNumberFormat="1" applyFont="1" applyFill="1" applyBorder="1" applyAlignment="1" applyProtection="1">
      <alignment horizontal="center" vertical="center"/>
    </xf>
    <xf numFmtId="0" fontId="44" fillId="0" borderId="0" xfId="0" applyFont="1"/>
    <xf numFmtId="0" fontId="46" fillId="0" borderId="0" xfId="0" applyFont="1" applyAlignment="1">
      <alignment horizontal="center" vertical="center"/>
    </xf>
    <xf numFmtId="0" fontId="45" fillId="0" borderId="0" xfId="0" applyFont="1" applyAlignment="1">
      <alignment horizontal="left" vertical="center"/>
    </xf>
    <xf numFmtId="0" fontId="6" fillId="4" borderId="2" xfId="0" applyFont="1" applyFill="1" applyBorder="1" applyAlignment="1" applyProtection="1">
      <alignment horizontal="center" vertical="center"/>
      <protection locked="0"/>
    </xf>
    <xf numFmtId="0" fontId="17" fillId="10" borderId="3" xfId="0" applyFont="1" applyFill="1" applyBorder="1" applyAlignment="1">
      <alignment horizontal="center" vertical="center"/>
    </xf>
    <xf numFmtId="0" fontId="17" fillId="11" borderId="3" xfId="0" applyFont="1" applyFill="1" applyBorder="1" applyAlignment="1">
      <alignment horizontal="center" vertical="center"/>
    </xf>
    <xf numFmtId="1" fontId="5" fillId="0" borderId="0" xfId="0" applyNumberFormat="1" applyFont="1" applyFill="1"/>
    <xf numFmtId="1" fontId="12" fillId="0" borderId="0" xfId="0" applyNumberFormat="1" applyFont="1" applyFill="1" applyAlignment="1">
      <alignment vertical="center"/>
    </xf>
    <xf numFmtId="1" fontId="12" fillId="0" borderId="0" xfId="0" applyNumberFormat="1" applyFont="1" applyFill="1" applyAlignment="1">
      <alignment horizontal="center" vertical="center"/>
    </xf>
    <xf numFmtId="1" fontId="15" fillId="0" borderId="7" xfId="0" applyNumberFormat="1" applyFont="1" applyFill="1" applyBorder="1" applyAlignment="1">
      <alignment horizontal="center" vertical="center"/>
    </xf>
    <xf numFmtId="1" fontId="38" fillId="8" borderId="3" xfId="0" applyNumberFormat="1" applyFont="1" applyFill="1" applyBorder="1" applyAlignment="1">
      <alignment horizontal="center"/>
    </xf>
    <xf numFmtId="1" fontId="47" fillId="0" borderId="0" xfId="0" applyNumberFormat="1" applyFont="1" applyFill="1"/>
    <xf numFmtId="1" fontId="22" fillId="0" borderId="0" xfId="0" applyNumberFormat="1" applyFont="1" applyFill="1"/>
    <xf numFmtId="1" fontId="31" fillId="0" borderId="0" xfId="0" applyNumberFormat="1" applyFont="1" applyFill="1"/>
    <xf numFmtId="1" fontId="34" fillId="0" borderId="0" xfId="0" applyNumberFormat="1" applyFont="1" applyFill="1" applyAlignment="1">
      <alignment horizontal="left"/>
    </xf>
    <xf numFmtId="1" fontId="8" fillId="0" borderId="7" xfId="0" applyNumberFormat="1" applyFont="1" applyFill="1" applyBorder="1" applyAlignment="1">
      <alignment vertical="top"/>
    </xf>
    <xf numFmtId="1" fontId="5" fillId="0" borderId="0" xfId="0" applyNumberFormat="1" applyFont="1" applyFill="1" applyAlignment="1">
      <alignment vertical="center"/>
    </xf>
    <xf numFmtId="1" fontId="5" fillId="0" borderId="0" xfId="0" applyNumberFormat="1" applyFont="1" applyFill="1" applyAlignment="1">
      <alignment horizontal="center" wrapText="1"/>
    </xf>
    <xf numFmtId="1" fontId="15" fillId="0" borderId="0" xfId="0" applyNumberFormat="1" applyFont="1" applyFill="1" applyAlignment="1">
      <alignment horizontal="center"/>
    </xf>
    <xf numFmtId="1" fontId="39" fillId="12" borderId="9" xfId="0" applyNumberFormat="1" applyFont="1" applyFill="1" applyBorder="1" applyAlignment="1">
      <alignment horizontal="center" vertical="center" wrapText="1"/>
    </xf>
    <xf numFmtId="1" fontId="0" fillId="12" borderId="3" xfId="0" applyNumberFormat="1" applyFill="1" applyBorder="1" applyAlignment="1">
      <alignment horizontal="center" vertical="center"/>
    </xf>
    <xf numFmtId="1" fontId="39" fillId="12" borderId="9" xfId="0" applyNumberFormat="1" applyFont="1" applyFill="1" applyBorder="1" applyAlignment="1">
      <alignment horizontal="center" vertical="center"/>
    </xf>
    <xf numFmtId="1" fontId="39" fillId="12" borderId="3" xfId="0" applyNumberFormat="1" applyFont="1" applyFill="1" applyBorder="1" applyAlignment="1">
      <alignment horizontal="center" vertical="center"/>
    </xf>
    <xf numFmtId="1" fontId="5" fillId="12" borderId="7" xfId="0" applyNumberFormat="1" applyFont="1" applyFill="1" applyBorder="1" applyAlignment="1">
      <alignment horizontal="center" vertical="center"/>
    </xf>
    <xf numFmtId="0" fontId="40" fillId="9" borderId="9"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49" fontId="37" fillId="4" borderId="2" xfId="0" applyNumberFormat="1"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protection locked="0"/>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12" fillId="4" borderId="3" xfId="0" applyFont="1" applyFill="1" applyBorder="1" applyAlignment="1" applyProtection="1">
      <alignment horizontal="center" vertical="center"/>
      <protection locked="0"/>
    </xf>
    <xf numFmtId="0" fontId="0" fillId="0" borderId="0" xfId="0" applyAlignment="1">
      <alignment horizontal="center" vertical="center"/>
    </xf>
    <xf numFmtId="0" fontId="27" fillId="0" borderId="2" xfId="4" applyFont="1" applyFill="1" applyBorder="1" applyAlignment="1" applyProtection="1">
      <alignment horizontal="center" vertical="center"/>
    </xf>
    <xf numFmtId="0" fontId="27" fillId="0" borderId="2" xfId="4" applyFont="1" applyFill="1" applyBorder="1" applyAlignment="1" applyProtection="1">
      <alignment horizontal="center" vertical="center" wrapText="1" shrinkToFit="1"/>
    </xf>
    <xf numFmtId="0" fontId="27" fillId="0" borderId="2" xfId="4" applyFont="1" applyFill="1" applyBorder="1" applyAlignment="1" applyProtection="1">
      <alignment horizontal="center" vertical="center" wrapText="1"/>
    </xf>
    <xf numFmtId="0" fontId="29" fillId="0" borderId="0" xfId="0" applyFont="1" applyAlignment="1">
      <alignment horizontal="center" vertical="center" wrapText="1"/>
    </xf>
    <xf numFmtId="0" fontId="24" fillId="0" borderId="2" xfId="4" applyFont="1" applyFill="1" applyBorder="1" applyAlignment="1" applyProtection="1">
      <alignment horizontal="center" vertical="center" wrapText="1"/>
    </xf>
    <xf numFmtId="0" fontId="26" fillId="0" borderId="2" xfId="0" applyFont="1" applyBorder="1" applyAlignment="1">
      <alignment horizontal="center" vertical="center"/>
    </xf>
    <xf numFmtId="0" fontId="12" fillId="4" borderId="5" xfId="0" applyFont="1" applyFill="1" applyBorder="1" applyAlignment="1">
      <alignment horizontal="center" vertical="center"/>
    </xf>
    <xf numFmtId="0" fontId="12" fillId="4" borderId="2" xfId="0" applyFont="1" applyFill="1" applyBorder="1" applyAlignment="1">
      <alignment horizontal="center" vertical="center"/>
    </xf>
    <xf numFmtId="165" fontId="37" fillId="4" borderId="2" xfId="0" applyNumberFormat="1" applyFont="1" applyFill="1" applyBorder="1" applyAlignment="1">
      <alignment horizontal="center" vertical="center" wrapText="1"/>
    </xf>
    <xf numFmtId="0" fontId="5" fillId="0" borderId="0" xfId="0" applyFont="1" applyAlignment="1">
      <alignment horizontal="center" wrapText="1"/>
    </xf>
    <xf numFmtId="0" fontId="15" fillId="0" borderId="0" xfId="0" applyFont="1" applyAlignment="1">
      <alignment horizontal="center"/>
    </xf>
    <xf numFmtId="171" fontId="0" fillId="0" borderId="0" xfId="0" applyNumberFormat="1" applyAlignment="1">
      <alignment horizontal="center" vertical="center"/>
    </xf>
    <xf numFmtId="165" fontId="37" fillId="4" borderId="5" xfId="0" applyNumberFormat="1" applyFont="1" applyFill="1" applyBorder="1" applyAlignment="1">
      <alignment horizontal="center" vertical="center" wrapText="1"/>
    </xf>
    <xf numFmtId="171" fontId="29" fillId="0" borderId="0" xfId="0" applyNumberFormat="1" applyFont="1" applyAlignment="1">
      <alignment horizontal="center" vertical="center" wrapText="1"/>
    </xf>
    <xf numFmtId="1" fontId="12" fillId="4" borderId="5" xfId="0" applyNumberFormat="1" applyFont="1" applyFill="1" applyBorder="1" applyAlignment="1">
      <alignment horizontal="center" vertical="center"/>
    </xf>
    <xf numFmtId="0" fontId="6" fillId="4" borderId="2" xfId="0" applyFont="1" applyFill="1" applyBorder="1" applyAlignment="1">
      <alignment horizontal="center" vertical="center"/>
    </xf>
  </cellXfs>
  <cellStyles count="5">
    <cellStyle name="Excel_BuiltIn_20 % - Accent3" xfId="4" xr:uid="{00000000-0005-0000-0000-000007000000}"/>
    <cellStyle name="Excel_BuiltIn_Calcul" xfId="3" xr:uid="{00000000-0005-0000-0000-000006000000}"/>
    <cellStyle name="Monétaire" xfId="1" builtinId="4"/>
    <cellStyle name="Normal" xfId="0" builtinId="0"/>
    <cellStyle name="Pourcentage"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DD0806"/>
      <rgbColor rgb="FF008000"/>
      <rgbColor rgb="FF000080"/>
      <rgbColor rgb="FF808000"/>
      <rgbColor rgb="FFBF0041"/>
      <rgbColor rgb="FF008080"/>
      <rgbColor rgb="FFC0C0C0"/>
      <rgbColor rgb="FF808080"/>
      <rgbColor rgb="FF729FCF"/>
      <rgbColor rgb="FF993366"/>
      <rgbColor rgb="FFFFFFCC"/>
      <rgbColor rgb="FFEEEEEE"/>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A6"/>
      <rgbColor rgb="FF99CCFF"/>
      <rgbColor rgb="FFFF99CC"/>
      <rgbColor rgb="FF999999"/>
      <rgbColor rgb="FFFFCC99"/>
      <rgbColor rgb="FF3366FF"/>
      <rgbColor rgb="FF33CCCC"/>
      <rgbColor rgb="FF99CC00"/>
      <rgbColor rgb="FFFFCC00"/>
      <rgbColor rgb="FFFF9900"/>
      <rgbColor rgb="FFFF6600"/>
      <rgbColor rgb="FF666699"/>
      <rgbColor rgb="FF969696"/>
      <rgbColor rgb="FF003366"/>
      <rgbColor rgb="FF1FB714"/>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8</xdr:col>
      <xdr:colOff>1801</xdr:colOff>
      <xdr:row>12</xdr:row>
      <xdr:rowOff>62121</xdr:rowOff>
    </xdr:from>
    <xdr:to>
      <xdr:col>11</xdr:col>
      <xdr:colOff>11906</xdr:colOff>
      <xdr:row>23</xdr:row>
      <xdr:rowOff>47626</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200570" y="7336840"/>
          <a:ext cx="7563430" cy="1819067"/>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0">
          <a:noFill/>
        </a:ln>
      </xdr:spPr>
      <xdr:style>
        <a:lnRef idx="0">
          <a:scrgbClr r="0" g="0" b="0"/>
        </a:lnRef>
        <a:fillRef idx="0">
          <a:scrgbClr r="0" g="0" b="0"/>
        </a:fillRef>
        <a:effectRef idx="0">
          <a:scrgbClr r="0" g="0" b="0"/>
        </a:effectRef>
        <a:fontRef idx="minor"/>
      </xdr:style>
      <xdr:txBody>
        <a:bodyPr lIns="0" tIns="0" rIns="0" bIns="0">
          <a:noAutofit/>
        </a:bodyPr>
        <a:lstStyle/>
        <a:p>
          <a:r>
            <a:rPr lang="fr-FR" sz="1050" b="0" i="1" strike="noStrike" spc="-1">
              <a:latin typeface="Frutiger 57Cn"/>
            </a:rPr>
            <a:t>* Les tarifs de la taxe de séjour sont arrêtés par délibération du conseil communautaire conformément aux barèmes prévus aux articles L2333-29 du Code Général des Collectivités Territorial (CGCT).</a:t>
          </a:r>
          <a:endParaRPr lang="fr-FR" sz="1050" b="0" strike="noStrike" spc="-1">
            <a:latin typeface="Times New Roman"/>
          </a:endParaRPr>
        </a:p>
        <a:p>
          <a:r>
            <a:rPr lang="fr-FR" sz="1050" b="0" strike="noStrike" spc="-1">
              <a:latin typeface="Frutiger 57Cn"/>
            </a:rPr>
            <a:t>** </a:t>
          </a:r>
          <a:r>
            <a:rPr lang="fr-FR" sz="1050" b="0" u="sng" strike="noStrike" spc="-1">
              <a:uFillTx/>
              <a:latin typeface="Frutiger 57Cn"/>
            </a:rPr>
            <a:t>La Taxe Additionnelle département</a:t>
          </a:r>
          <a:r>
            <a:rPr lang="fr-FR" sz="1050" b="0" u="sng" strike="noStrike" spc="-1">
              <a:uFillTx/>
              <a:latin typeface="Times New Roman"/>
            </a:rPr>
            <a:t>ale</a:t>
          </a:r>
          <a:endParaRPr lang="fr-FR" sz="1050" b="0" strike="noStrike" spc="-1">
            <a:latin typeface="Times New Roman"/>
          </a:endParaRPr>
        </a:p>
        <a:p>
          <a:r>
            <a:rPr lang="fr-FR" sz="1050" b="0" strike="noStrike" spc="-1">
              <a:latin typeface="Frutiger 57Cn"/>
            </a:rPr>
            <a:t>Le Conseil Départemental d’Ille-et-Vilaine a voté en septembre 2018 l’instauration d’une taxe additionnelle à la taxe de séjour, </a:t>
          </a:r>
          <a:r>
            <a:rPr lang="fr-FR" sz="1050" b="0" u="sng" strike="noStrike" spc="-1">
              <a:uFillTx/>
              <a:latin typeface="Frutiger 57Cn"/>
            </a:rPr>
            <a:t>à compter du 1er janvier 2020</a:t>
          </a:r>
          <a:r>
            <a:rPr lang="fr-FR" sz="1050" b="0" strike="noStrike" spc="-1">
              <a:latin typeface="Frutiger 57Cn"/>
            </a:rPr>
            <a:t>.</a:t>
          </a:r>
          <a:endParaRPr lang="fr-FR" sz="1050" b="0" strike="noStrike" spc="-1">
            <a:latin typeface="Times New Roman"/>
          </a:endParaRPr>
        </a:p>
        <a:p>
          <a:r>
            <a:rPr lang="fr-FR" sz="1050" b="0" strike="noStrike" spc="-1">
              <a:latin typeface="Frutiger 57Cn"/>
            </a:rPr>
            <a:t>Cette taxe représente 10% du montant de la taxe de séjour à laquelle elle s’ajoute. </a:t>
          </a:r>
          <a:endParaRPr lang="fr-FR" sz="1050" b="0" strike="noStrike" spc="-1">
            <a:latin typeface="Times New Roman"/>
          </a:endParaRPr>
        </a:p>
        <a:p>
          <a:r>
            <a:rPr lang="fr-FR" sz="1050" b="0" strike="noStrike" spc="-1">
              <a:latin typeface="Frutiger 57Cn"/>
            </a:rPr>
            <a:t>Le produit de la taxe additionnelle vise à conforter l’engagement du Département en faveur du tourisme, à travers le financement de l’Agence de Développement Touristique d’Ille-et-Vilaine (ADT).</a:t>
          </a:r>
          <a:endParaRPr lang="fr-FR" sz="1050" b="0" strike="noStrike" spc="-1">
            <a:latin typeface="Times New Roman"/>
          </a:endParaRPr>
        </a:p>
        <a:p>
          <a:r>
            <a:rPr lang="fr-FR" sz="1050" b="1" strike="noStrike" spc="-1">
              <a:latin typeface="Frutiger 57Cn"/>
            </a:rPr>
            <a:t>Au 1er janvier 2020, les hébergeurs sont appelés à collecter la taxe de séjour augmentée de la taxe additionnelle et à reverser l’ensemble à la Communauté de communes Val d’Ille-Aubigné qui devra adresser au Département le produit de la taxe additionnelle départementale. </a:t>
          </a:r>
          <a:endParaRPr lang="fr-FR" sz="1050" b="0" strike="noStrike" spc="-1">
            <a:latin typeface="Times New Roman"/>
          </a:endParaRPr>
        </a:p>
      </xdr:txBody>
    </xdr:sp>
    <xdr:clientData/>
  </xdr:twoCellAnchor>
  <xdr:twoCellAnchor editAs="oneCell">
    <xdr:from>
      <xdr:col>0</xdr:col>
      <xdr:colOff>243720</xdr:colOff>
      <xdr:row>0</xdr:row>
      <xdr:rowOff>194760</xdr:rowOff>
    </xdr:from>
    <xdr:to>
      <xdr:col>0</xdr:col>
      <xdr:colOff>1066320</xdr:colOff>
      <xdr:row>2</xdr:row>
      <xdr:rowOff>437040</xdr:rowOff>
    </xdr:to>
    <xdr:pic>
      <xdr:nvPicPr>
        <xdr:cNvPr id="3" name="Imag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xdr:blipFill>
      <xdr:spPr>
        <a:xfrm>
          <a:off x="243720" y="194760"/>
          <a:ext cx="822600" cy="1365480"/>
        </a:xfrm>
        <a:prstGeom prst="rect">
          <a:avLst/>
        </a:prstGeom>
        <a:ln w="0">
          <a:noFill/>
        </a:ln>
      </xdr:spPr>
    </xdr:pic>
    <xdr:clientData/>
  </xdr:twoCellAnchor>
  <xdr:twoCellAnchor>
    <xdr:from>
      <xdr:col>0</xdr:col>
      <xdr:colOff>250031</xdr:colOff>
      <xdr:row>9</xdr:row>
      <xdr:rowOff>404815</xdr:rowOff>
    </xdr:from>
    <xdr:to>
      <xdr:col>6</xdr:col>
      <xdr:colOff>607219</xdr:colOff>
      <xdr:row>34</xdr:row>
      <xdr:rowOff>23815</xdr:rowOff>
    </xdr:to>
    <xdr:sp macro="" textlink="">
      <xdr:nvSpPr>
        <xdr:cNvPr id="4" name="ZoneTexte 3">
          <a:extLst>
            <a:ext uri="{FF2B5EF4-FFF2-40B4-BE49-F238E27FC236}">
              <a16:creationId xmlns:a16="http://schemas.microsoft.com/office/drawing/2014/main" id="{3765369B-5A50-4EF2-A444-8214C914D500}"/>
            </a:ext>
          </a:extLst>
        </xdr:cNvPr>
        <xdr:cNvSpPr txBox="1"/>
      </xdr:nvSpPr>
      <xdr:spPr>
        <a:xfrm>
          <a:off x="250031" y="5607846"/>
          <a:ext cx="8274844" cy="53578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u="sng">
              <a:solidFill>
                <a:srgbClr val="C00000"/>
              </a:solidFill>
              <a:effectLst/>
              <a:latin typeface="+mn-lt"/>
              <a:ea typeface="+mn-ea"/>
              <a:cs typeface="+mn-cs"/>
            </a:rPr>
            <a:t>INFORMATIONS POUR REMPLIR</a:t>
          </a:r>
          <a:r>
            <a:rPr lang="fr-FR" sz="1400" b="1" u="sng" baseline="0">
              <a:solidFill>
                <a:srgbClr val="C00000"/>
              </a:solidFill>
              <a:effectLst/>
              <a:latin typeface="+mn-lt"/>
              <a:ea typeface="+mn-ea"/>
              <a:cs typeface="+mn-cs"/>
            </a:rPr>
            <a:t> CE FICHIER</a:t>
          </a:r>
          <a:r>
            <a:rPr lang="fr-FR" sz="1400" b="1" u="none" baseline="0">
              <a:solidFill>
                <a:srgbClr val="C00000"/>
              </a:solidFill>
              <a:effectLst/>
              <a:latin typeface="+mn-lt"/>
              <a:ea typeface="+mn-ea"/>
              <a:cs typeface="+mn-cs"/>
            </a:rPr>
            <a:t> </a:t>
          </a:r>
          <a:r>
            <a:rPr lang="fr-FR" sz="1400" u="none" baseline="0">
              <a:solidFill>
                <a:srgbClr val="C00000"/>
              </a:solidFill>
              <a:effectLst/>
              <a:latin typeface="+mn-lt"/>
              <a:ea typeface="+mn-ea"/>
              <a:cs typeface="+mn-cs"/>
            </a:rPr>
            <a:t>:</a:t>
          </a:r>
        </a:p>
        <a:p>
          <a:endParaRPr lang="fr-FR" sz="1400">
            <a:solidFill>
              <a:schemeClr val="dk1"/>
            </a:solidFill>
            <a:effectLst/>
            <a:latin typeface="+mn-lt"/>
            <a:ea typeface="+mn-ea"/>
            <a:cs typeface="+mn-cs"/>
          </a:endParaRPr>
        </a:p>
        <a:p>
          <a:r>
            <a:rPr lang="fr-FR" sz="1400">
              <a:solidFill>
                <a:schemeClr val="dk1"/>
              </a:solidFill>
              <a:effectLst/>
              <a:latin typeface="+mn-lt"/>
              <a:ea typeface="+mn-ea"/>
              <a:cs typeface="+mn-cs"/>
            </a:rPr>
            <a:t>La loi impose la tenue du « registre du logeur ». Afin de simplifier vos démarches, ce fichier vous permet de saisir votre déclaration rapidement. Document à remplir au fur et à mesure, et à conserver.  </a:t>
          </a:r>
        </a:p>
        <a:p>
          <a:r>
            <a:rPr lang="fr-FR" sz="1400">
              <a:solidFill>
                <a:schemeClr val="dk1"/>
              </a:solidFill>
              <a:effectLst/>
              <a:latin typeface="+mn-lt"/>
              <a:ea typeface="+mn-ea"/>
              <a:cs typeface="+mn-cs"/>
            </a:rPr>
            <a:t> </a:t>
          </a:r>
        </a:p>
        <a:p>
          <a:pPr lvl="0"/>
          <a:r>
            <a:rPr lang="fr-FR" sz="1400">
              <a:solidFill>
                <a:schemeClr val="dk1"/>
              </a:solidFill>
              <a:effectLst/>
              <a:latin typeface="+mn-lt"/>
              <a:ea typeface="+mn-ea"/>
              <a:cs typeface="+mn-cs"/>
            </a:rPr>
            <a:t>Onglet « BASE_2022 » : Remplissez les informations correspondant à votre établissement, et sélectionner dans la liste déroulante la catégorie de votre hébergement. En fonction de la catégorie choisie, le montant de taxe de séjour s’affichera automatiquement. Ces informations se reporteront ensuite sur chaque onglet du fichier.</a:t>
          </a:r>
        </a:p>
        <a:p>
          <a:r>
            <a:rPr lang="fr-FR" sz="1400">
              <a:solidFill>
                <a:schemeClr val="dk1"/>
              </a:solidFill>
              <a:effectLst/>
              <a:latin typeface="+mn-lt"/>
              <a:ea typeface="+mn-ea"/>
              <a:cs typeface="+mn-cs"/>
            </a:rPr>
            <a:t> </a:t>
          </a:r>
        </a:p>
        <a:p>
          <a:pPr lvl="0"/>
          <a:r>
            <a:rPr lang="fr-FR" sz="1400">
              <a:solidFill>
                <a:schemeClr val="dk1"/>
              </a:solidFill>
              <a:effectLst/>
              <a:latin typeface="+mn-lt"/>
              <a:ea typeface="+mn-ea"/>
              <a:cs typeface="+mn-cs"/>
            </a:rPr>
            <a:t>Ensuite, remplissez </a:t>
          </a:r>
          <a:r>
            <a:rPr lang="fr-FR" sz="1400" u="sng">
              <a:solidFill>
                <a:schemeClr val="dk1"/>
              </a:solidFill>
              <a:effectLst/>
              <a:latin typeface="+mn-lt"/>
              <a:ea typeface="+mn-ea"/>
              <a:cs typeface="+mn-cs"/>
            </a:rPr>
            <a:t>mois par mois</a:t>
          </a:r>
          <a:r>
            <a:rPr lang="fr-FR" sz="1400">
              <a:solidFill>
                <a:schemeClr val="dk1"/>
              </a:solidFill>
              <a:effectLst/>
              <a:latin typeface="+mn-lt"/>
              <a:ea typeface="+mn-ea"/>
              <a:cs typeface="+mn-cs"/>
            </a:rPr>
            <a:t> le tableau déclaratif. Entrez uniquement les données « dates », « tarif nuitée » (uniquement pour les hébergements non classés), « nombre de nuits », « nombres de personnes plein tarif », « nombre de personnes mineures », « nombre de titulaires d’un contrat de travail saisonnier employés dans la commune », « nombre de personnes bénéficiant d’un hébergement d’urgence ou d’un relogement temporaire ». </a:t>
          </a:r>
        </a:p>
        <a:p>
          <a:r>
            <a:rPr lang="fr-FR" sz="1400">
              <a:solidFill>
                <a:schemeClr val="dk1"/>
              </a:solidFill>
              <a:effectLst/>
              <a:latin typeface="+mn-lt"/>
              <a:ea typeface="+mn-ea"/>
              <a:cs typeface="+mn-cs"/>
            </a:rPr>
            <a:t> </a:t>
          </a:r>
        </a:p>
        <a:p>
          <a:pPr lvl="0"/>
          <a:r>
            <a:rPr lang="fr-FR" sz="1400">
              <a:solidFill>
                <a:schemeClr val="dk1"/>
              </a:solidFill>
              <a:effectLst/>
              <a:latin typeface="+mn-lt"/>
              <a:ea typeface="+mn-ea"/>
              <a:cs typeface="+mn-cs"/>
            </a:rPr>
            <a:t>Une fois ces données rentrées, </a:t>
          </a:r>
          <a:r>
            <a:rPr lang="fr-FR" sz="1400" b="1">
              <a:solidFill>
                <a:schemeClr val="dk1"/>
              </a:solidFill>
              <a:effectLst/>
              <a:latin typeface="+mn-lt"/>
              <a:ea typeface="+mn-ea"/>
              <a:cs typeface="+mn-cs"/>
            </a:rPr>
            <a:t>le tableau calculera automatiquement les montants de taxe de séjour correspondant à votre catégorie d’hébergement</a:t>
          </a:r>
          <a:r>
            <a:rPr lang="fr-FR" sz="1400">
              <a:solidFill>
                <a:schemeClr val="dk1"/>
              </a:solidFill>
              <a:effectLst/>
              <a:latin typeface="+mn-lt"/>
              <a:ea typeface="+mn-ea"/>
              <a:cs typeface="+mn-cs"/>
            </a:rPr>
            <a:t> et les reportera sur les tableaux généraux situés en bas de page de chaque mois, et sur les 2 onglets « période 1 DECLARATION » et « période 2 DECLARATION ». Ainsi, vous évitez tout risque d’erreur et vous gagnez du temps. </a:t>
          </a:r>
        </a:p>
        <a:p>
          <a:r>
            <a:rPr lang="fr-FR" sz="1400">
              <a:solidFill>
                <a:schemeClr val="dk1"/>
              </a:solidFill>
              <a:effectLst/>
              <a:latin typeface="+mn-lt"/>
              <a:ea typeface="+mn-ea"/>
              <a:cs typeface="+mn-cs"/>
            </a:rPr>
            <a:t> </a:t>
          </a:r>
        </a:p>
        <a:p>
          <a:r>
            <a:rPr lang="fr-FR" sz="1400" u="sng">
              <a:solidFill>
                <a:schemeClr val="dk1"/>
              </a:solidFill>
              <a:effectLst/>
              <a:latin typeface="+mn-lt"/>
              <a:ea typeface="+mn-ea"/>
              <a:cs typeface="+mn-cs"/>
            </a:rPr>
            <a:t>Ce fichier est à renvoyer par mail (</a:t>
          </a:r>
          <a:r>
            <a:rPr lang="fr-FR" sz="1400" u="sng">
              <a:solidFill>
                <a:schemeClr val="dk1"/>
              </a:solidFill>
              <a:effectLst/>
              <a:latin typeface="+mn-lt"/>
              <a:ea typeface="+mn-ea"/>
              <a:cs typeface="+mn-cs"/>
              <a:hlinkClick xmlns:r="http://schemas.openxmlformats.org/officeDocument/2006/relationships" r:id=""/>
            </a:rPr>
            <a:t>taxedesejour@valdille-aubigne.fr</a:t>
          </a:r>
          <a:r>
            <a:rPr lang="fr-FR" sz="1400" u="sng">
              <a:solidFill>
                <a:schemeClr val="dk1"/>
              </a:solidFill>
              <a:effectLst/>
              <a:latin typeface="+mn-lt"/>
              <a:ea typeface="+mn-ea"/>
              <a:cs typeface="+mn-cs"/>
            </a:rPr>
            <a:t>) 2 fois par an</a:t>
          </a:r>
          <a:r>
            <a:rPr lang="fr-FR" sz="1400">
              <a:solidFill>
                <a:schemeClr val="dk1"/>
              </a:solidFill>
              <a:effectLst/>
              <a:latin typeface="+mn-lt"/>
              <a:ea typeface="+mn-ea"/>
              <a:cs typeface="+mn-cs"/>
            </a:rPr>
            <a:t>. </a:t>
          </a:r>
          <a:r>
            <a:rPr lang="fr-FR" sz="1400" b="1">
              <a:solidFill>
                <a:schemeClr val="dk1"/>
              </a:solidFill>
              <a:effectLst/>
              <a:latin typeface="+mn-lt"/>
              <a:ea typeface="+mn-ea"/>
              <a:cs typeface="+mn-cs"/>
            </a:rPr>
            <a:t>Avant le 10 avril 2022</a:t>
          </a:r>
          <a:r>
            <a:rPr lang="fr-FR" sz="1400">
              <a:solidFill>
                <a:schemeClr val="dk1"/>
              </a:solidFill>
              <a:effectLst/>
              <a:latin typeface="+mn-lt"/>
              <a:ea typeface="+mn-ea"/>
              <a:cs typeface="+mn-cs"/>
            </a:rPr>
            <a:t> pour les taxes perçues du 1</a:t>
          </a:r>
          <a:r>
            <a:rPr lang="fr-FR" sz="1400" baseline="30000">
              <a:solidFill>
                <a:schemeClr val="dk1"/>
              </a:solidFill>
              <a:effectLst/>
              <a:latin typeface="+mn-lt"/>
              <a:ea typeface="+mn-ea"/>
              <a:cs typeface="+mn-cs"/>
            </a:rPr>
            <a:t>er</a:t>
          </a:r>
          <a:r>
            <a:rPr lang="fr-FR" sz="1400">
              <a:solidFill>
                <a:schemeClr val="dk1"/>
              </a:solidFill>
              <a:effectLst/>
              <a:latin typeface="+mn-lt"/>
              <a:ea typeface="+mn-ea"/>
              <a:cs typeface="+mn-cs"/>
            </a:rPr>
            <a:t> janvier 2022 au 31 mars 2022, et </a:t>
          </a:r>
          <a:r>
            <a:rPr lang="fr-FR" sz="1400" b="1">
              <a:solidFill>
                <a:schemeClr val="dk1"/>
              </a:solidFill>
              <a:effectLst/>
              <a:latin typeface="+mn-lt"/>
              <a:ea typeface="+mn-ea"/>
              <a:cs typeface="+mn-cs"/>
            </a:rPr>
            <a:t>avant le 10 novembre 2022</a:t>
          </a:r>
          <a:r>
            <a:rPr lang="fr-FR" sz="1400">
              <a:solidFill>
                <a:schemeClr val="dk1"/>
              </a:solidFill>
              <a:effectLst/>
              <a:latin typeface="+mn-lt"/>
              <a:ea typeface="+mn-ea"/>
              <a:cs typeface="+mn-cs"/>
            </a:rPr>
            <a:t> pour les taxes perçues du 1</a:t>
          </a:r>
          <a:r>
            <a:rPr lang="fr-FR" sz="1400" baseline="30000">
              <a:solidFill>
                <a:schemeClr val="dk1"/>
              </a:solidFill>
              <a:effectLst/>
              <a:latin typeface="+mn-lt"/>
              <a:ea typeface="+mn-ea"/>
              <a:cs typeface="+mn-cs"/>
            </a:rPr>
            <a:t>er</a:t>
          </a:r>
          <a:r>
            <a:rPr lang="fr-FR" sz="1400">
              <a:solidFill>
                <a:schemeClr val="dk1"/>
              </a:solidFill>
              <a:effectLst/>
              <a:latin typeface="+mn-lt"/>
              <a:ea typeface="+mn-ea"/>
              <a:cs typeface="+mn-cs"/>
            </a:rPr>
            <a:t> avril au 31 octobre 2022.</a:t>
          </a:r>
          <a:endParaRPr lang="fr-FR" sz="14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10" name="Image 2">
          <a:extLst>
            <a:ext uri="{FF2B5EF4-FFF2-40B4-BE49-F238E27FC236}">
              <a16:creationId xmlns:a16="http://schemas.microsoft.com/office/drawing/2014/main" id="{00000000-0008-0000-0900-00000A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11" name="Image 2">
          <a:extLst>
            <a:ext uri="{FF2B5EF4-FFF2-40B4-BE49-F238E27FC236}">
              <a16:creationId xmlns:a16="http://schemas.microsoft.com/office/drawing/2014/main" id="{00000000-0008-0000-0A00-00000B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12" name="Image 2">
          <a:extLst>
            <a:ext uri="{FF2B5EF4-FFF2-40B4-BE49-F238E27FC236}">
              <a16:creationId xmlns:a16="http://schemas.microsoft.com/office/drawing/2014/main" id="{00000000-0008-0000-0B00-00000C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644760</xdr:colOff>
      <xdr:row>0</xdr:row>
      <xdr:rowOff>0</xdr:rowOff>
    </xdr:from>
    <xdr:to>
      <xdr:col>0</xdr:col>
      <xdr:colOff>1308600</xdr:colOff>
      <xdr:row>2</xdr:row>
      <xdr:rowOff>281160</xdr:rowOff>
    </xdr:to>
    <xdr:pic>
      <xdr:nvPicPr>
        <xdr:cNvPr id="13" name="Image 3">
          <a:extLst>
            <a:ext uri="{FF2B5EF4-FFF2-40B4-BE49-F238E27FC236}">
              <a16:creationId xmlns:a16="http://schemas.microsoft.com/office/drawing/2014/main" id="{00000000-0008-0000-0D00-00000D000000}"/>
            </a:ext>
          </a:extLst>
        </xdr:cNvPr>
        <xdr:cNvPicPr/>
      </xdr:nvPicPr>
      <xdr:blipFill>
        <a:blip xmlns:r="http://schemas.openxmlformats.org/officeDocument/2006/relationships" r:embed="rId1"/>
        <a:stretch/>
      </xdr:blipFill>
      <xdr:spPr>
        <a:xfrm>
          <a:off x="644760" y="0"/>
          <a:ext cx="663840" cy="1020240"/>
        </a:xfrm>
        <a:prstGeom prst="rect">
          <a:avLst/>
        </a:prstGeom>
        <a:ln w="0">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14" name="Image 2">
          <a:extLst>
            <a:ext uri="{FF2B5EF4-FFF2-40B4-BE49-F238E27FC236}">
              <a16:creationId xmlns:a16="http://schemas.microsoft.com/office/drawing/2014/main" id="{00000000-0008-0000-0E00-00000E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15" name="Image 2">
          <a:extLst>
            <a:ext uri="{FF2B5EF4-FFF2-40B4-BE49-F238E27FC236}">
              <a16:creationId xmlns:a16="http://schemas.microsoft.com/office/drawing/2014/main" id="{00000000-0008-0000-0F00-00000F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2" name="Image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3" name="Imag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4" name="Image 2">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644760</xdr:colOff>
      <xdr:row>0</xdr:row>
      <xdr:rowOff>0</xdr:rowOff>
    </xdr:from>
    <xdr:to>
      <xdr:col>0</xdr:col>
      <xdr:colOff>1308600</xdr:colOff>
      <xdr:row>2</xdr:row>
      <xdr:rowOff>281160</xdr:rowOff>
    </xdr:to>
    <xdr:pic>
      <xdr:nvPicPr>
        <xdr:cNvPr id="5" name="Image 3">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a:stretch/>
      </xdr:blipFill>
      <xdr:spPr>
        <a:xfrm>
          <a:off x="644760" y="0"/>
          <a:ext cx="663840" cy="102024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6" name="Image 2">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7" name="Image 2">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8" name="Image 2">
          <a:extLst>
            <a:ext uri="{FF2B5EF4-FFF2-40B4-BE49-F238E27FC236}">
              <a16:creationId xmlns:a16="http://schemas.microsoft.com/office/drawing/2014/main" id="{00000000-0008-0000-0700-000008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679320</xdr:colOff>
      <xdr:row>0</xdr:row>
      <xdr:rowOff>0</xdr:rowOff>
    </xdr:from>
    <xdr:to>
      <xdr:col>0</xdr:col>
      <xdr:colOff>1333440</xdr:colOff>
      <xdr:row>2</xdr:row>
      <xdr:rowOff>264240</xdr:rowOff>
    </xdr:to>
    <xdr:pic>
      <xdr:nvPicPr>
        <xdr:cNvPr id="9" name="Image 2">
          <a:extLst>
            <a:ext uri="{FF2B5EF4-FFF2-40B4-BE49-F238E27FC236}">
              <a16:creationId xmlns:a16="http://schemas.microsoft.com/office/drawing/2014/main" id="{00000000-0008-0000-0800-000009000000}"/>
            </a:ext>
          </a:extLst>
        </xdr:cNvPr>
        <xdr:cNvPicPr/>
      </xdr:nvPicPr>
      <xdr:blipFill>
        <a:blip xmlns:r="http://schemas.openxmlformats.org/officeDocument/2006/relationships" r:embed="rId1"/>
        <a:stretch/>
      </xdr:blipFill>
      <xdr:spPr>
        <a:xfrm>
          <a:off x="679320" y="0"/>
          <a:ext cx="654120" cy="1003320"/>
        </a:xfrm>
        <a:prstGeom prst="rect">
          <a:avLst/>
        </a:prstGeom>
        <a:ln w="0">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mailto:taxedesejour@valdille-aubigne.fr"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taxedesejour@valdille-aubigne.fr"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mailto:taxedesejour@valdille-aubigne.fr"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bin"/><Relationship Id="rId1" Type="http://schemas.openxmlformats.org/officeDocument/2006/relationships/hyperlink" Target="mailto:taxedesejour@valdille-aubigne.fr"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mailto:taxedesejour@valdille-aubigne.fr"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4.bin"/><Relationship Id="rId1" Type="http://schemas.openxmlformats.org/officeDocument/2006/relationships/hyperlink" Target="mailto:taxedesejour@valdille-aubigne.f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xedesejour@valdille-aubigne.f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taxedesejour@valdille-aubigne.f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taxedesejour@valdille-aubigne.f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taxedesejour@valdille-aubigne.f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taxedesejour@valdille-aubigne.f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mailto:taxedesejour@valdille-aubigne.fr"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mailto:taxedesejour@valdille-aubigne.fr"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taxedesejour@valdille-aubign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F0041"/>
    <pageSetUpPr fitToPage="1"/>
  </sheetPr>
  <dimension ref="A1:Q12"/>
  <sheetViews>
    <sheetView tabSelected="1" zoomScale="80" zoomScaleNormal="80" workbookViewId="0">
      <selection activeCell="N4" sqref="N4"/>
    </sheetView>
  </sheetViews>
  <sheetFormatPr baseColWidth="10" defaultColWidth="11.5703125" defaultRowHeight="12.75" x14ac:dyDescent="0.2"/>
  <cols>
    <col min="1" max="1" width="18.28515625" customWidth="1"/>
    <col min="2" max="2" width="17.42578125" customWidth="1"/>
    <col min="3" max="3" width="16.85546875" customWidth="1"/>
    <col min="5" max="5" width="36.42578125" customWidth="1"/>
    <col min="6" max="6" width="18.140625" customWidth="1"/>
    <col min="7" max="7" width="14.5703125" bestFit="1" customWidth="1"/>
    <col min="8" max="8" width="4.5703125" customWidth="1"/>
    <col min="9" max="9" width="76" customWidth="1"/>
    <col min="10" max="10" width="17.7109375" customWidth="1"/>
    <col min="11" max="11" width="19.42578125" customWidth="1"/>
    <col min="12" max="12" width="11.42578125" style="126" customWidth="1"/>
    <col min="13" max="17" width="11.5703125" style="126"/>
  </cols>
  <sheetData>
    <row r="1" spans="1:12" ht="27.95" customHeight="1" x14ac:dyDescent="0.2">
      <c r="B1" s="155" t="s">
        <v>0</v>
      </c>
      <c r="C1" s="155"/>
      <c r="D1" s="155"/>
      <c r="E1" s="155"/>
      <c r="F1" s="155"/>
      <c r="G1" s="155"/>
      <c r="H1" s="155"/>
      <c r="I1" s="156" t="s">
        <v>1</v>
      </c>
      <c r="J1" s="156"/>
      <c r="K1" s="156"/>
    </row>
    <row r="2" spans="1:12" ht="60.6" customHeight="1" x14ac:dyDescent="0.2">
      <c r="B2" s="157" t="s">
        <v>2</v>
      </c>
      <c r="C2" s="157"/>
      <c r="D2" s="157"/>
      <c r="E2" s="157"/>
      <c r="F2" s="157"/>
      <c r="G2" s="157"/>
      <c r="H2" s="157"/>
      <c r="I2" s="156"/>
      <c r="J2" s="156"/>
      <c r="K2" s="156"/>
    </row>
    <row r="3" spans="1:12" ht="66" customHeight="1" x14ac:dyDescent="0.3">
      <c r="B3" s="1"/>
      <c r="C3" s="2"/>
      <c r="D3" s="3"/>
      <c r="E3" s="4" t="s">
        <v>3</v>
      </c>
      <c r="F3" s="5">
        <v>2022</v>
      </c>
      <c r="G3" s="6"/>
      <c r="I3" s="98" t="s">
        <v>4</v>
      </c>
      <c r="J3" s="99" t="s">
        <v>5</v>
      </c>
      <c r="K3" s="99" t="s">
        <v>6</v>
      </c>
    </row>
    <row r="4" spans="1:12" ht="40.700000000000003" customHeight="1" x14ac:dyDescent="0.2">
      <c r="A4" s="7" t="s">
        <v>7</v>
      </c>
      <c r="B4" s="158"/>
      <c r="C4" s="158"/>
      <c r="D4" s="158"/>
      <c r="E4" s="7" t="s">
        <v>8</v>
      </c>
      <c r="F4" s="154"/>
      <c r="G4" s="154"/>
      <c r="I4" s="100" t="s">
        <v>9</v>
      </c>
      <c r="J4" s="101">
        <v>0.7</v>
      </c>
      <c r="K4" s="101">
        <v>7.0000000000000007E-2</v>
      </c>
      <c r="L4" s="127"/>
    </row>
    <row r="5" spans="1:12" ht="42.2" customHeight="1" x14ac:dyDescent="0.2">
      <c r="A5" s="151" t="s">
        <v>10</v>
      </c>
      <c r="B5" s="151"/>
      <c r="C5" s="154"/>
      <c r="D5" s="154"/>
      <c r="E5" s="154"/>
      <c r="F5" s="154"/>
      <c r="G5" s="154"/>
      <c r="I5" s="102" t="s">
        <v>11</v>
      </c>
      <c r="J5" s="101">
        <v>0.7</v>
      </c>
      <c r="K5" s="101">
        <v>7.0000000000000007E-2</v>
      </c>
    </row>
    <row r="6" spans="1:12" ht="39" customHeight="1" x14ac:dyDescent="0.2">
      <c r="A6" s="151" t="s">
        <v>12</v>
      </c>
      <c r="B6" s="151"/>
      <c r="C6" s="154"/>
      <c r="D6" s="154"/>
      <c r="E6" s="154"/>
      <c r="F6" s="154"/>
      <c r="G6" s="154"/>
      <c r="I6" s="102" t="s">
        <v>13</v>
      </c>
      <c r="J6" s="101">
        <v>0.7</v>
      </c>
      <c r="K6" s="101">
        <v>7.0000000000000007E-2</v>
      </c>
    </row>
    <row r="7" spans="1:12" ht="38.1" customHeight="1" x14ac:dyDescent="0.2">
      <c r="A7" s="7" t="s">
        <v>14</v>
      </c>
      <c r="B7" s="154"/>
      <c r="C7" s="154"/>
      <c r="D7" s="154"/>
      <c r="E7" s="7"/>
      <c r="F7" s="7"/>
      <c r="G7" s="7"/>
      <c r="I7" s="102" t="s">
        <v>15</v>
      </c>
      <c r="J7" s="103">
        <v>0.5</v>
      </c>
      <c r="K7" s="101">
        <v>0.05</v>
      </c>
    </row>
    <row r="8" spans="1:12" ht="40.700000000000003" customHeight="1" x14ac:dyDescent="0.2">
      <c r="A8" s="151" t="s">
        <v>16</v>
      </c>
      <c r="B8" s="151"/>
      <c r="C8" s="9"/>
      <c r="D8" s="10"/>
      <c r="E8" s="7" t="s">
        <v>17</v>
      </c>
      <c r="F8" s="8"/>
      <c r="G8" s="10"/>
      <c r="I8" s="102" t="s">
        <v>18</v>
      </c>
      <c r="J8" s="101">
        <v>0.4</v>
      </c>
      <c r="K8" s="101">
        <v>0.04</v>
      </c>
    </row>
    <row r="9" spans="1:12" ht="56.45" customHeight="1" x14ac:dyDescent="0.2">
      <c r="A9" s="152" t="s">
        <v>19</v>
      </c>
      <c r="B9" s="152"/>
      <c r="C9" s="153" t="s">
        <v>11</v>
      </c>
      <c r="D9" s="153"/>
      <c r="E9" s="153"/>
      <c r="F9" s="7" t="s">
        <v>20</v>
      </c>
      <c r="G9" s="129">
        <f>VLOOKUP(C9,I4:J12,2,0)</f>
        <v>0.7</v>
      </c>
      <c r="I9" s="102" t="s">
        <v>21</v>
      </c>
      <c r="J9" s="101">
        <v>0.3</v>
      </c>
      <c r="K9" s="101">
        <v>0.03</v>
      </c>
    </row>
    <row r="10" spans="1:12" ht="62.1" customHeight="1" x14ac:dyDescent="0.2">
      <c r="A10" s="11"/>
      <c r="B10" s="12"/>
      <c r="C10" s="12"/>
      <c r="I10" s="102" t="s">
        <v>22</v>
      </c>
      <c r="J10" s="101">
        <v>0.2</v>
      </c>
      <c r="K10" s="101">
        <v>0.02</v>
      </c>
      <c r="L10" s="128"/>
    </row>
    <row r="11" spans="1:12" ht="50.65" customHeight="1" x14ac:dyDescent="0.2">
      <c r="A11" s="11"/>
      <c r="B11" s="12"/>
      <c r="C11" s="12"/>
      <c r="I11" s="102" t="s">
        <v>23</v>
      </c>
      <c r="J11" s="101">
        <v>0.2</v>
      </c>
      <c r="K11" s="101">
        <v>0.02</v>
      </c>
    </row>
    <row r="12" spans="1:12" ht="50.65" customHeight="1" x14ac:dyDescent="0.2">
      <c r="A12" s="13"/>
      <c r="B12" s="14"/>
      <c r="C12" s="15"/>
      <c r="I12" s="104" t="s">
        <v>24</v>
      </c>
      <c r="J12" s="105">
        <v>0.05</v>
      </c>
      <c r="K12" s="106">
        <v>5.0000000000000001E-4</v>
      </c>
    </row>
  </sheetData>
  <sheetProtection selectLockedCells="1"/>
  <mergeCells count="13">
    <mergeCell ref="B1:H1"/>
    <mergeCell ref="I1:K2"/>
    <mergeCell ref="B2:H2"/>
    <mergeCell ref="B4:D4"/>
    <mergeCell ref="F4:G4"/>
    <mergeCell ref="A8:B8"/>
    <mergeCell ref="A9:B9"/>
    <mergeCell ref="C9:E9"/>
    <mergeCell ref="A5:B5"/>
    <mergeCell ref="C5:G5"/>
    <mergeCell ref="A6:B6"/>
    <mergeCell ref="C6:G6"/>
    <mergeCell ref="B7:D7"/>
  </mergeCells>
  <dataValidations count="4">
    <dataValidation type="list" operator="equal" allowBlank="1" showErrorMessage="1" sqref="C3" xr:uid="{00000000-0002-0000-0000-000000000000}">
      <formula1>"janvier,février,mars,avril,mai,juin,juillet,aôut,septembre,Octobre,Novembre,Décembre"</formula1>
      <formula2>0</formula2>
    </dataValidation>
    <dataValidation operator="equal" allowBlank="1" showErrorMessage="1" sqref="F3 G9" xr:uid="{00000000-0002-0000-0000-000001000000}">
      <formula1>0</formula1>
      <formula2>0</formula2>
    </dataValidation>
    <dataValidation operator="equal" allowBlank="1" showInputMessage="1" showErrorMessage="1" promptTitle="Nombre de lits" sqref="A8:B8" xr:uid="{00000000-0002-0000-0000-000002000000}">
      <formula1>0</formula1>
      <formula2>0</formula2>
    </dataValidation>
    <dataValidation type="list" operator="equal" allowBlank="1" showErrorMessage="1" sqref="C9:E9" xr:uid="{4473382A-D073-4946-B3BB-83D272DDD852}">
      <formula1>$I$4:$I$12</formula1>
    </dataValidation>
  </dataValidations>
  <printOptions horizontalCentered="1"/>
  <pageMargins left="0.78740157480314965" right="0.78740157480314965" top="0.78740157480314965" bottom="0.78740157480314965" header="0.51181102362204722" footer="0.51181102362204722"/>
  <pageSetup paperSize="9" scale="33"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M83"/>
  <sheetViews>
    <sheetView zoomScale="80" zoomScaleNormal="80" workbookViewId="0">
      <selection activeCell="M13" sqref="M13"/>
    </sheetView>
  </sheetViews>
  <sheetFormatPr baseColWidth="10" defaultColWidth="11.5703125" defaultRowHeight="12.75" x14ac:dyDescent="0.2"/>
  <cols>
    <col min="1" max="1" width="27.85546875" customWidth="1"/>
    <col min="2" max="3" width="17.5703125" customWidth="1"/>
    <col min="4" max="4" width="11.85546875" customWidth="1"/>
    <col min="5" max="5" width="17.42578125" customWidth="1"/>
    <col min="6" max="6" width="16.28515625" customWidth="1"/>
    <col min="7" max="8" width="26.140625" customWidth="1"/>
    <col min="9" max="9" width="15" customWidth="1"/>
    <col min="10" max="10" width="16.140625" customWidth="1"/>
    <col min="11" max="11" width="13.5703125" customWidth="1"/>
    <col min="12" max="12" width="13.42578125" customWidth="1"/>
    <col min="13" max="13" width="12.42578125" customWidth="1"/>
    <col min="14" max="14" width="16.28515625" customWidth="1"/>
    <col min="15" max="15" width="6.5703125" hidden="1"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26">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72.75" customHeight="1" x14ac:dyDescent="0.2">
      <c r="A12" s="107" t="s">
        <v>30</v>
      </c>
      <c r="B12" s="108" t="s">
        <v>53</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1">
        <f t="shared" ref="C51" si="5">SUM(C13:C50)</f>
        <v>0</v>
      </c>
      <c r="D51" s="45">
        <f t="shared" ref="D51:K51" si="6">SUM(D13:D50)</f>
        <v>0</v>
      </c>
      <c r="E51" s="45">
        <f t="shared" si="6"/>
        <v>0</v>
      </c>
      <c r="F51" s="45">
        <f t="shared" si="6"/>
        <v>0</v>
      </c>
      <c r="G51" s="45">
        <f t="shared" si="6"/>
        <v>0</v>
      </c>
      <c r="H51" s="45">
        <f t="shared" si="6"/>
        <v>0</v>
      </c>
      <c r="I51" s="47">
        <f t="shared" si="6"/>
        <v>0</v>
      </c>
      <c r="J51" s="47">
        <f t="shared" si="6"/>
        <v>0</v>
      </c>
      <c r="K51" s="48">
        <f t="shared" si="6"/>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72</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41.1"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900-000000000000}">
      <formula1>"janvier,février,mars,avril,mai,juin,juillet,aôut,septembre,Octobre,Novembre,Décembre"</formula1>
      <formula2>0</formula2>
    </dataValidation>
    <dataValidation operator="equal" allowBlank="1" showErrorMessage="1" sqref="H3:J3 A13:C50" xr:uid="{00000000-0002-0000-0900-000001000000}">
      <formula1>0</formula1>
      <formula2>0</formula2>
    </dataValidation>
    <dataValidation operator="equal" allowBlank="1" showInputMessage="1" showErrorMessage="1" promptTitle="Nombre de lits" sqref="A8:D8" xr:uid="{00000000-0002-0000-0900-000002000000}">
      <formula1>0</formula1>
      <formula2>0</formula2>
    </dataValidation>
    <dataValidation operator="equal" allowBlank="1" showInputMessage="1" showErrorMessage="1" promptTitle="Dates" prompt="Date de fin du séjour" sqref="A12:C12" xr:uid="{00000000-0002-0000-0900-000003000000}">
      <formula1>0</formula1>
      <formula2>0</formula2>
    </dataValidation>
    <dataValidation operator="equal" allowBlank="1" showErrorMessage="1" promptTitle="Carte SNCF" prompt="Sélectionnez le type de réduction présenté" sqref="G12" xr:uid="{00000000-0002-0000-09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900-000005000000}">
      <formula1>0</formula1>
      <formula2>0</formula2>
    </dataValidation>
  </dataValidations>
  <hyperlinks>
    <hyperlink ref="A63" r:id="rId1" xr:uid="{00000000-0004-0000-0900-000000000000}"/>
  </hyperlinks>
  <pageMargins left="0.24027777777777801" right="0.24027777777777801" top="0.30972222222222201" bottom="0.82847222222222205" header="0.51180555555555496" footer="0.30972222222222201"/>
  <pageSetup paperSize="9" firstPageNumber="0" orientation="portrait" horizontalDpi="300" verticalDpi="300"/>
  <headerFooter>
    <oddFooter>&amp;CVal d'Ille-Aubigné
1, La Métairie 35520 Montreuil le Gast
02 99 69 86 86</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M83"/>
  <sheetViews>
    <sheetView zoomScale="80" zoomScaleNormal="80" workbookViewId="0">
      <selection activeCell="N15" sqref="N15"/>
    </sheetView>
  </sheetViews>
  <sheetFormatPr baseColWidth="10" defaultColWidth="11.5703125" defaultRowHeight="12.75" x14ac:dyDescent="0.2"/>
  <cols>
    <col min="1" max="1" width="27.85546875" customWidth="1"/>
    <col min="2" max="3" width="17.5703125" customWidth="1"/>
    <col min="4" max="4" width="11.85546875" customWidth="1"/>
    <col min="5" max="5" width="17.42578125" customWidth="1"/>
    <col min="6" max="6" width="16.28515625" customWidth="1"/>
    <col min="7" max="7" width="26.42578125" customWidth="1"/>
    <col min="8" max="8" width="26.5703125" customWidth="1"/>
    <col min="9" max="9" width="15" customWidth="1"/>
    <col min="10" max="10" width="16.140625" customWidth="1"/>
    <col min="11" max="11" width="13.5703125" customWidth="1"/>
    <col min="12" max="12" width="13.42578125" customWidth="1"/>
    <col min="13" max="13" width="12.42578125" customWidth="1"/>
    <col min="14" max="14" width="16.28515625" customWidth="1"/>
    <col min="15" max="15" width="16.42578125" hidden="1"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26">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72.75" customHeight="1" x14ac:dyDescent="0.2">
      <c r="A12" s="107" t="s">
        <v>30</v>
      </c>
      <c r="B12" s="108" t="s">
        <v>53</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1">
        <f t="shared" ref="C51" si="5">SUM(C13:C50)</f>
        <v>0</v>
      </c>
      <c r="D51" s="45">
        <f t="shared" ref="D51:K51" si="6">SUM(D13:D50)</f>
        <v>0</v>
      </c>
      <c r="E51" s="45">
        <f t="shared" si="6"/>
        <v>0</v>
      </c>
      <c r="F51" s="45">
        <f t="shared" si="6"/>
        <v>0</v>
      </c>
      <c r="G51" s="45">
        <f t="shared" si="6"/>
        <v>0</v>
      </c>
      <c r="H51" s="45">
        <f t="shared" si="6"/>
        <v>0</v>
      </c>
      <c r="I51" s="47">
        <f t="shared" si="6"/>
        <v>0</v>
      </c>
      <c r="J51" s="47">
        <f t="shared" si="6"/>
        <v>0</v>
      </c>
      <c r="K51" s="48">
        <f t="shared" si="6"/>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73</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41.1"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A00-000000000000}">
      <formula1>"janvier,février,mars,avril,mai,juin,juillet,aôut,septembre,Octobre,Novembre,Décembre"</formula1>
      <formula2>0</formula2>
    </dataValidation>
    <dataValidation operator="equal" allowBlank="1" showErrorMessage="1" sqref="H3:J3 A13:C50" xr:uid="{00000000-0002-0000-0A00-000001000000}">
      <formula1>0</formula1>
      <formula2>0</formula2>
    </dataValidation>
    <dataValidation operator="equal" allowBlank="1" showInputMessage="1" showErrorMessage="1" promptTitle="Nombre de lits" sqref="A8:D8" xr:uid="{00000000-0002-0000-0A00-000002000000}">
      <formula1>0</formula1>
      <formula2>0</formula2>
    </dataValidation>
    <dataValidation operator="equal" allowBlank="1" showInputMessage="1" showErrorMessage="1" promptTitle="Dates" prompt="Date de fin du séjour" sqref="A12:C12" xr:uid="{00000000-0002-0000-0A00-000003000000}">
      <formula1>0</formula1>
      <formula2>0</formula2>
    </dataValidation>
    <dataValidation operator="equal" allowBlank="1" showErrorMessage="1" promptTitle="Carte SNCF" prompt="Sélectionnez le type de réduction présenté" sqref="G12" xr:uid="{00000000-0002-0000-0A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A00-000005000000}">
      <formula1>0</formula1>
      <formula2>0</formula2>
    </dataValidation>
  </dataValidations>
  <hyperlinks>
    <hyperlink ref="A63" r:id="rId1" xr:uid="{00000000-0004-0000-0A00-000000000000}"/>
  </hyperlinks>
  <pageMargins left="0.24027777777777801" right="0.24027777777777801" top="0.30972222222222201" bottom="0.82847222222222205" header="0.51180555555555496" footer="0.30972222222222201"/>
  <pageSetup paperSize="9" firstPageNumber="0" orientation="portrait" horizontalDpi="300" verticalDpi="300"/>
  <headerFooter>
    <oddFooter>&amp;CVal d'Ille-Aubigné
1, La Métairie 35520 Montreuil le Gast
02 99 69 86 86</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M83"/>
  <sheetViews>
    <sheetView zoomScale="80" zoomScaleNormal="80" workbookViewId="0">
      <selection activeCell="M15" sqref="M15"/>
    </sheetView>
  </sheetViews>
  <sheetFormatPr baseColWidth="10" defaultColWidth="11.5703125" defaultRowHeight="12.75" x14ac:dyDescent="0.2"/>
  <cols>
    <col min="1" max="1" width="27.85546875" customWidth="1"/>
    <col min="2" max="3" width="17.5703125" customWidth="1"/>
    <col min="4" max="4" width="11.85546875" customWidth="1"/>
    <col min="5" max="5" width="17.42578125" customWidth="1"/>
    <col min="6" max="6" width="16.28515625" customWidth="1"/>
    <col min="7" max="7" width="25.5703125" customWidth="1"/>
    <col min="8" max="8" width="26" customWidth="1"/>
    <col min="9" max="9" width="15" customWidth="1"/>
    <col min="10" max="10" width="16.140625" customWidth="1"/>
    <col min="11" max="11" width="13.5703125" customWidth="1"/>
    <col min="12" max="12" width="13.42578125" customWidth="1"/>
    <col min="13" max="13" width="12.42578125" customWidth="1"/>
    <col min="14" max="14" width="16.28515625" customWidth="1"/>
    <col min="15" max="15" width="1.140625"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26">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72.75" customHeight="1" x14ac:dyDescent="0.2">
      <c r="A12" s="107" t="s">
        <v>30</v>
      </c>
      <c r="B12" s="108" t="s">
        <v>53</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1">
        <f t="shared" ref="C51" si="5">SUM(C13:C50)</f>
        <v>0</v>
      </c>
      <c r="D51" s="45">
        <f t="shared" ref="D51:K51" si="6">SUM(D13:D50)</f>
        <v>0</v>
      </c>
      <c r="E51" s="45">
        <f t="shared" si="6"/>
        <v>0</v>
      </c>
      <c r="F51" s="45">
        <f t="shared" si="6"/>
        <v>0</v>
      </c>
      <c r="G51" s="45">
        <f t="shared" si="6"/>
        <v>0</v>
      </c>
      <c r="H51" s="45">
        <f t="shared" si="6"/>
        <v>0</v>
      </c>
      <c r="I51" s="47">
        <f t="shared" si="6"/>
        <v>0</v>
      </c>
      <c r="J51" s="47">
        <f t="shared" si="6"/>
        <v>0</v>
      </c>
      <c r="K51" s="48">
        <f t="shared" si="6"/>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74</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41.1"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B00-000000000000}">
      <formula1>"janvier,février,mars,avril,mai,juin,juillet,aôut,septembre,Octobre,Novembre,Décembre"</formula1>
      <formula2>0</formula2>
    </dataValidation>
    <dataValidation operator="equal" allowBlank="1" showErrorMessage="1" sqref="H3:J3 A13:C50" xr:uid="{00000000-0002-0000-0B00-000001000000}">
      <formula1>0</formula1>
      <formula2>0</formula2>
    </dataValidation>
    <dataValidation operator="equal" allowBlank="1" showInputMessage="1" showErrorMessage="1" promptTitle="Nombre de lits" sqref="A8:D8" xr:uid="{00000000-0002-0000-0B00-000002000000}">
      <formula1>0</formula1>
      <formula2>0</formula2>
    </dataValidation>
    <dataValidation operator="equal" allowBlank="1" showInputMessage="1" showErrorMessage="1" promptTitle="Dates" prompt="Date de fin du séjour" sqref="A12:C12" xr:uid="{00000000-0002-0000-0B00-000003000000}">
      <formula1>0</formula1>
      <formula2>0</formula2>
    </dataValidation>
    <dataValidation operator="equal" allowBlank="1" showErrorMessage="1" promptTitle="Carte SNCF" prompt="Sélectionnez le type de réduction présenté" sqref="G12" xr:uid="{00000000-0002-0000-0B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B00-000005000000}">
      <formula1>0</formula1>
      <formula2>0</formula2>
    </dataValidation>
  </dataValidations>
  <hyperlinks>
    <hyperlink ref="A63" r:id="rId1" xr:uid="{00000000-0004-0000-0B00-000000000000}"/>
  </hyperlinks>
  <pageMargins left="0.24027777777777801" right="0.24027777777777801" top="0.30972222222222201" bottom="0.82847222222222205" header="0.51180555555555496" footer="0.30972222222222201"/>
  <pageSetup paperSize="9" firstPageNumber="0" orientation="portrait" horizontalDpi="300" verticalDpi="300"/>
  <headerFooter>
    <oddFooter>&amp;CVal d'Ille-Aubigné
1, La Métairie 35520 Montreuil le Gast
02 99 69 86 86</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88"/>
  <sheetViews>
    <sheetView topLeftCell="A2" zoomScale="80" zoomScaleNormal="80" workbookViewId="0">
      <selection activeCell="C4" sqref="C4"/>
    </sheetView>
  </sheetViews>
  <sheetFormatPr baseColWidth="10" defaultColWidth="11.5703125" defaultRowHeight="12.75" x14ac:dyDescent="0.2"/>
  <cols>
    <col min="1" max="1" width="11" customWidth="1"/>
    <col min="2" max="2" width="50.7109375" style="93" customWidth="1"/>
    <col min="3" max="3" width="17.7109375" style="23" customWidth="1"/>
    <col min="4" max="11" width="11" customWidth="1"/>
    <col min="12" max="12" width="11" hidden="1" customWidth="1"/>
    <col min="13" max="64" width="11" customWidth="1"/>
  </cols>
  <sheetData>
    <row r="1" spans="1:3" x14ac:dyDescent="0.2">
      <c r="C1" s="93"/>
    </row>
    <row r="2" spans="1:3" x14ac:dyDescent="0.2">
      <c r="A2" t="s">
        <v>75</v>
      </c>
      <c r="C2" s="93"/>
    </row>
    <row r="3" spans="1:3" ht="25.5" x14ac:dyDescent="0.2">
      <c r="B3" s="94" t="s">
        <v>76</v>
      </c>
      <c r="C3" s="94" t="s">
        <v>77</v>
      </c>
    </row>
    <row r="4" spans="1:3" x14ac:dyDescent="0.2">
      <c r="B4" s="93" t="s">
        <v>78</v>
      </c>
      <c r="C4" s="95">
        <v>0.22</v>
      </c>
    </row>
    <row r="5" spans="1:3" x14ac:dyDescent="0.2">
      <c r="B5" s="93" t="s">
        <v>79</v>
      </c>
      <c r="C5" s="95">
        <v>0.4</v>
      </c>
    </row>
    <row r="6" spans="1:3" x14ac:dyDescent="0.2">
      <c r="B6" s="93" t="s">
        <v>80</v>
      </c>
      <c r="C6" s="95">
        <v>0.6</v>
      </c>
    </row>
    <row r="7" spans="1:3" x14ac:dyDescent="0.2">
      <c r="B7" s="93" t="s">
        <v>81</v>
      </c>
      <c r="C7" s="96">
        <v>0.6</v>
      </c>
    </row>
    <row r="8" spans="1:3" x14ac:dyDescent="0.2">
      <c r="B8" s="93" t="s">
        <v>82</v>
      </c>
      <c r="C8" s="96">
        <v>0.7</v>
      </c>
    </row>
    <row r="9" spans="1:3" x14ac:dyDescent="0.2">
      <c r="B9" s="93" t="s">
        <v>83</v>
      </c>
      <c r="C9" s="95">
        <v>0.6</v>
      </c>
    </row>
    <row r="10" spans="1:3" x14ac:dyDescent="0.2">
      <c r="B10" s="93" t="s">
        <v>84</v>
      </c>
      <c r="C10" s="95">
        <v>0.7</v>
      </c>
    </row>
    <row r="11" spans="1:3" x14ac:dyDescent="0.2">
      <c r="B11" s="93" t="s">
        <v>85</v>
      </c>
      <c r="C11" s="95">
        <v>0.8</v>
      </c>
    </row>
    <row r="12" spans="1:3" x14ac:dyDescent="0.2">
      <c r="B12" s="93" t="s">
        <v>86</v>
      </c>
      <c r="C12" s="96">
        <v>1</v>
      </c>
    </row>
    <row r="13" spans="1:3" x14ac:dyDescent="0.2">
      <c r="B13" s="93" t="s">
        <v>87</v>
      </c>
      <c r="C13" s="96">
        <v>1.2</v>
      </c>
    </row>
    <row r="14" spans="1:3" x14ac:dyDescent="0.2">
      <c r="B14" s="93" t="s">
        <v>88</v>
      </c>
      <c r="C14" s="96">
        <v>2.2000000000000002</v>
      </c>
    </row>
    <row r="15" spans="1:3" x14ac:dyDescent="0.2">
      <c r="B15" s="93" t="s">
        <v>89</v>
      </c>
      <c r="C15" s="96">
        <v>0.7</v>
      </c>
    </row>
    <row r="16" spans="1:3" x14ac:dyDescent="0.2">
      <c r="B16" s="93" t="s">
        <v>90</v>
      </c>
      <c r="C16" s="95">
        <v>0.6</v>
      </c>
    </row>
    <row r="17" spans="2:3" x14ac:dyDescent="0.2">
      <c r="B17" s="93" t="s">
        <v>91</v>
      </c>
      <c r="C17" s="95">
        <v>0.7</v>
      </c>
    </row>
    <row r="18" spans="2:3" x14ac:dyDescent="0.2">
      <c r="B18" s="93" t="s">
        <v>92</v>
      </c>
      <c r="C18" s="95">
        <v>0.8</v>
      </c>
    </row>
    <row r="19" spans="2:3" x14ac:dyDescent="0.2">
      <c r="B19" s="93" t="s">
        <v>93</v>
      </c>
      <c r="C19" s="96">
        <v>1</v>
      </c>
    </row>
    <row r="20" spans="2:3" x14ac:dyDescent="0.2">
      <c r="B20" s="93" t="s">
        <v>94</v>
      </c>
      <c r="C20" s="96">
        <v>1.2</v>
      </c>
    </row>
    <row r="21" spans="2:3" x14ac:dyDescent="0.2">
      <c r="B21" s="93" t="s">
        <v>95</v>
      </c>
      <c r="C21" s="96">
        <v>0.7</v>
      </c>
    </row>
    <row r="22" spans="2:3" x14ac:dyDescent="0.2">
      <c r="B22" s="93" t="s">
        <v>96</v>
      </c>
      <c r="C22" s="95">
        <v>0.6</v>
      </c>
    </row>
    <row r="23" spans="2:3" x14ac:dyDescent="0.2">
      <c r="B23" s="93" t="s">
        <v>97</v>
      </c>
      <c r="C23" s="95">
        <v>0.7</v>
      </c>
    </row>
    <row r="24" spans="2:3" x14ac:dyDescent="0.2">
      <c r="B24" s="93" t="s">
        <v>98</v>
      </c>
      <c r="C24" s="95">
        <v>0.8</v>
      </c>
    </row>
    <row r="25" spans="2:3" x14ac:dyDescent="0.2">
      <c r="B25" s="93" t="s">
        <v>99</v>
      </c>
      <c r="C25" s="96">
        <v>1</v>
      </c>
    </row>
    <row r="26" spans="2:3" x14ac:dyDescent="0.2">
      <c r="B26" s="93" t="s">
        <v>100</v>
      </c>
      <c r="C26" s="96">
        <v>1.2</v>
      </c>
    </row>
    <row r="27" spans="2:3" x14ac:dyDescent="0.2">
      <c r="B27" s="93" t="s">
        <v>101</v>
      </c>
      <c r="C27" s="96">
        <v>0.7</v>
      </c>
    </row>
    <row r="28" spans="2:3" x14ac:dyDescent="0.2">
      <c r="B28" s="93" t="s">
        <v>102</v>
      </c>
      <c r="C28" s="96">
        <v>0.6</v>
      </c>
    </row>
    <row r="29" spans="2:3" x14ac:dyDescent="0.2">
      <c r="B29" s="93" t="s">
        <v>103</v>
      </c>
      <c r="C29" s="96">
        <v>0.7</v>
      </c>
    </row>
    <row r="32" spans="2:3" x14ac:dyDescent="0.2">
      <c r="C32" s="23">
        <v>2015</v>
      </c>
    </row>
    <row r="33" spans="2:3" x14ac:dyDescent="0.2">
      <c r="C33" s="23">
        <v>2016</v>
      </c>
    </row>
    <row r="34" spans="2:3" x14ac:dyDescent="0.2">
      <c r="C34" s="23">
        <v>2017</v>
      </c>
    </row>
    <row r="35" spans="2:3" x14ac:dyDescent="0.2">
      <c r="C35" s="23">
        <v>2018</v>
      </c>
    </row>
    <row r="36" spans="2:3" x14ac:dyDescent="0.2">
      <c r="B36" s="93" t="s">
        <v>44</v>
      </c>
      <c r="C36" s="23">
        <v>2019</v>
      </c>
    </row>
    <row r="37" spans="2:3" x14ac:dyDescent="0.2">
      <c r="B37" s="93" t="s">
        <v>54</v>
      </c>
      <c r="C37" s="23">
        <v>2020</v>
      </c>
    </row>
    <row r="38" spans="2:3" x14ac:dyDescent="0.2">
      <c r="B38" s="93" t="s">
        <v>55</v>
      </c>
      <c r="C38" s="23">
        <v>2021</v>
      </c>
    </row>
    <row r="39" spans="2:3" x14ac:dyDescent="0.2">
      <c r="B39" s="93" t="s">
        <v>68</v>
      </c>
      <c r="C39" s="23">
        <v>2022</v>
      </c>
    </row>
    <row r="40" spans="2:3" x14ac:dyDescent="0.2">
      <c r="B40" s="93" t="s">
        <v>69</v>
      </c>
      <c r="C40" s="23">
        <v>2023</v>
      </c>
    </row>
    <row r="41" spans="2:3" x14ac:dyDescent="0.2">
      <c r="B41" s="93" t="s">
        <v>70</v>
      </c>
      <c r="C41" s="23">
        <v>2024</v>
      </c>
    </row>
    <row r="42" spans="2:3" x14ac:dyDescent="0.2">
      <c r="B42" s="93" t="s">
        <v>71</v>
      </c>
      <c r="C42" s="23">
        <v>2025</v>
      </c>
    </row>
    <row r="43" spans="2:3" x14ac:dyDescent="0.2">
      <c r="B43" s="93" t="s">
        <v>72</v>
      </c>
      <c r="C43" s="23">
        <v>2026</v>
      </c>
    </row>
    <row r="44" spans="2:3" x14ac:dyDescent="0.2">
      <c r="B44" s="93" t="s">
        <v>73</v>
      </c>
    </row>
    <row r="45" spans="2:3" x14ac:dyDescent="0.2">
      <c r="B45" s="93" t="s">
        <v>74</v>
      </c>
    </row>
    <row r="46" spans="2:3" x14ac:dyDescent="0.2">
      <c r="B46" s="93" t="s">
        <v>104</v>
      </c>
    </row>
    <row r="47" spans="2:3" x14ac:dyDescent="0.2">
      <c r="B47" s="93" t="s">
        <v>105</v>
      </c>
    </row>
    <row r="49" spans="2:3" x14ac:dyDescent="0.2">
      <c r="B49" s="93" t="s">
        <v>106</v>
      </c>
      <c r="C49" s="97">
        <v>0</v>
      </c>
    </row>
    <row r="50" spans="2:3" x14ac:dyDescent="0.2">
      <c r="B50" s="93" t="s">
        <v>107</v>
      </c>
      <c r="C50" s="97">
        <v>0.7</v>
      </c>
    </row>
    <row r="51" spans="2:3" x14ac:dyDescent="0.2">
      <c r="B51" s="93" t="s">
        <v>108</v>
      </c>
      <c r="C51" s="97">
        <v>0.6</v>
      </c>
    </row>
    <row r="52" spans="2:3" x14ac:dyDescent="0.2">
      <c r="B52" s="89" t="s">
        <v>109</v>
      </c>
      <c r="C52" s="97">
        <v>0.5</v>
      </c>
    </row>
    <row r="53" spans="2:3" x14ac:dyDescent="0.2">
      <c r="B53" s="93" t="s">
        <v>110</v>
      </c>
      <c r="C53" s="97">
        <v>0.25</v>
      </c>
    </row>
    <row r="57" spans="2:3" x14ac:dyDescent="0.2">
      <c r="B57" s="37" t="e">
        <f>#REF!*#REF!</f>
        <v>#REF!</v>
      </c>
    </row>
    <row r="58" spans="2:3" x14ac:dyDescent="0.2">
      <c r="B58" s="37" t="e">
        <f>#REF!*#REF!</f>
        <v>#REF!</v>
      </c>
    </row>
    <row r="59" spans="2:3" x14ac:dyDescent="0.2">
      <c r="B59" s="37" t="e">
        <f>#REF!*#REF!</f>
        <v>#REF!</v>
      </c>
    </row>
    <row r="60" spans="2:3" x14ac:dyDescent="0.2">
      <c r="B60" s="37" t="e">
        <f>#REF!*#REF!</f>
        <v>#REF!</v>
      </c>
    </row>
    <row r="61" spans="2:3" x14ac:dyDescent="0.2">
      <c r="B61" s="37" t="e">
        <f>#REF!*#REF!</f>
        <v>#REF!</v>
      </c>
    </row>
    <row r="62" spans="2:3" x14ac:dyDescent="0.2">
      <c r="B62" s="37" t="e">
        <f>#REF!*#REF!</f>
        <v>#REF!</v>
      </c>
    </row>
    <row r="63" spans="2:3" x14ac:dyDescent="0.2">
      <c r="B63" s="37" t="e">
        <f>#REF!*#REF!</f>
        <v>#REF!</v>
      </c>
    </row>
    <row r="64" spans="2:3" x14ac:dyDescent="0.2">
      <c r="B64" s="37" t="e">
        <f>#REF!*#REF!</f>
        <v>#REF!</v>
      </c>
    </row>
    <row r="65" spans="2:2" x14ac:dyDescent="0.2">
      <c r="B65" s="37" t="e">
        <f>#REF!*#REF!</f>
        <v>#REF!</v>
      </c>
    </row>
    <row r="66" spans="2:2" x14ac:dyDescent="0.2">
      <c r="B66" s="37" t="e">
        <f>#REF!*#REF!</f>
        <v>#REF!</v>
      </c>
    </row>
    <row r="67" spans="2:2" x14ac:dyDescent="0.2">
      <c r="B67" s="37" t="e">
        <f>#REF!*#REF!</f>
        <v>#REF!</v>
      </c>
    </row>
    <row r="68" spans="2:2" x14ac:dyDescent="0.2">
      <c r="B68" s="37" t="e">
        <f>#REF!*#REF!</f>
        <v>#REF!</v>
      </c>
    </row>
    <row r="69" spans="2:2" x14ac:dyDescent="0.2">
      <c r="B69" s="37" t="e">
        <f>#REF!*#REF!</f>
        <v>#REF!</v>
      </c>
    </row>
    <row r="70" spans="2:2" x14ac:dyDescent="0.2">
      <c r="B70" s="37" t="e">
        <f>#REF!*#REF!</f>
        <v>#REF!</v>
      </c>
    </row>
    <row r="71" spans="2:2" x14ac:dyDescent="0.2">
      <c r="B71" s="37" t="e">
        <f>#REF!*#REF!</f>
        <v>#REF!</v>
      </c>
    </row>
    <row r="72" spans="2:2" x14ac:dyDescent="0.2">
      <c r="B72" s="37" t="e">
        <f>#REF!*#REF!</f>
        <v>#REF!</v>
      </c>
    </row>
    <row r="73" spans="2:2" x14ac:dyDescent="0.2">
      <c r="B73" s="37" t="e">
        <f>#REF!*#REF!</f>
        <v>#REF!</v>
      </c>
    </row>
    <row r="74" spans="2:2" x14ac:dyDescent="0.2">
      <c r="B74" s="37" t="e">
        <f>#REF!*#REF!</f>
        <v>#REF!</v>
      </c>
    </row>
    <row r="75" spans="2:2" x14ac:dyDescent="0.2">
      <c r="B75" s="37" t="e">
        <f>#REF!*#REF!</f>
        <v>#REF!</v>
      </c>
    </row>
    <row r="76" spans="2:2" x14ac:dyDescent="0.2">
      <c r="B76" s="37" t="e">
        <f>#REF!*#REF!</f>
        <v>#REF!</v>
      </c>
    </row>
    <row r="77" spans="2:2" x14ac:dyDescent="0.2">
      <c r="B77" s="37" t="e">
        <f>#REF!*#REF!</f>
        <v>#REF!</v>
      </c>
    </row>
    <row r="78" spans="2:2" x14ac:dyDescent="0.2">
      <c r="B78" s="37" t="e">
        <f>#REF!*#REF!</f>
        <v>#REF!</v>
      </c>
    </row>
    <row r="79" spans="2:2" x14ac:dyDescent="0.2">
      <c r="B79" s="37" t="e">
        <f>#REF!*#REF!</f>
        <v>#REF!</v>
      </c>
    </row>
    <row r="80" spans="2:2" x14ac:dyDescent="0.2">
      <c r="B80" s="37" t="e">
        <f>#REF!*#REF!</f>
        <v>#REF!</v>
      </c>
    </row>
    <row r="81" spans="2:2" x14ac:dyDescent="0.2">
      <c r="B81" s="37" t="e">
        <f>#REF!*#REF!</f>
        <v>#REF!</v>
      </c>
    </row>
    <row r="82" spans="2:2" x14ac:dyDescent="0.2">
      <c r="B82" s="37" t="e">
        <f>#REF!*#REF!</f>
        <v>#REF!</v>
      </c>
    </row>
    <row r="83" spans="2:2" x14ac:dyDescent="0.2">
      <c r="B83" s="37" t="e">
        <f>#REF!*#REF!</f>
        <v>#REF!</v>
      </c>
    </row>
    <row r="84" spans="2:2" x14ac:dyDescent="0.2">
      <c r="B84" s="37" t="e">
        <f>#REF!*#REF!</f>
        <v>#REF!</v>
      </c>
    </row>
    <row r="85" spans="2:2" x14ac:dyDescent="0.2">
      <c r="B85" s="37" t="e">
        <f>#REF!*#REF!</f>
        <v>#REF!</v>
      </c>
    </row>
    <row r="86" spans="2:2" x14ac:dyDescent="0.2">
      <c r="B86" s="37" t="e">
        <f>#REF!*#REF!</f>
        <v>#REF!</v>
      </c>
    </row>
    <row r="87" spans="2:2" x14ac:dyDescent="0.2">
      <c r="B87" s="37" t="e">
        <f>#REF!*#REF!</f>
        <v>#REF!</v>
      </c>
    </row>
    <row r="88" spans="2:2" x14ac:dyDescent="0.2">
      <c r="B88" s="37" t="e">
        <f>#REF!*#REF!</f>
        <v>#REF!</v>
      </c>
    </row>
  </sheetData>
  <sheetProtection sheet="1" objects="1" scenarios="1" selectLockedCells="1"/>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8080"/>
    <pageSetUpPr fitToPage="1"/>
  </sheetPr>
  <dimension ref="A1:BL88"/>
  <sheetViews>
    <sheetView zoomScale="80" zoomScaleNormal="80" workbookViewId="0">
      <selection activeCell="L12" sqref="L12"/>
    </sheetView>
  </sheetViews>
  <sheetFormatPr baseColWidth="10" defaultColWidth="11.5703125" defaultRowHeight="12.75" x14ac:dyDescent="0.2"/>
  <cols>
    <col min="1" max="1" width="32.140625" customWidth="1"/>
    <col min="2" max="2" width="17.42578125" customWidth="1"/>
    <col min="3" max="3" width="11.85546875" customWidth="1"/>
    <col min="4" max="4" width="17.42578125" customWidth="1"/>
    <col min="5" max="5" width="16.28515625" customWidth="1"/>
    <col min="6" max="6" width="26.140625" customWidth="1"/>
    <col min="7" max="7" width="25.7109375" customWidth="1"/>
    <col min="8" max="10" width="16.28515625" customWidth="1"/>
    <col min="11" max="11" width="13.42578125" customWidth="1"/>
    <col min="12" max="12" width="12.42578125" customWidth="1"/>
    <col min="13" max="13" width="16.28515625" customWidth="1"/>
    <col min="14" max="14" width="7.85546875" hidden="1" customWidth="1"/>
    <col min="15" max="15" width="15.85546875" customWidth="1"/>
    <col min="16" max="64" width="11.42578125" customWidth="1"/>
  </cols>
  <sheetData>
    <row r="1" spans="1:64" ht="29.1" customHeight="1" x14ac:dyDescent="0.3">
      <c r="C1" s="155" t="s">
        <v>0</v>
      </c>
      <c r="D1" s="155"/>
      <c r="E1" s="155"/>
      <c r="F1" s="155"/>
      <c r="G1" s="155"/>
      <c r="H1" s="155"/>
      <c r="I1" s="155"/>
      <c r="J1" s="155"/>
      <c r="K1" s="155"/>
      <c r="L1" s="6"/>
      <c r="M1" s="6"/>
      <c r="N1" s="6"/>
      <c r="O1" s="6"/>
    </row>
    <row r="2" spans="1:64" ht="29.1" customHeight="1" x14ac:dyDescent="0.3">
      <c r="C2" s="157" t="s">
        <v>111</v>
      </c>
      <c r="D2" s="157"/>
      <c r="E2" s="157"/>
      <c r="F2" s="157"/>
      <c r="G2" s="157"/>
      <c r="H2" s="157"/>
      <c r="I2" s="157"/>
      <c r="J2" s="157"/>
      <c r="K2" s="17"/>
      <c r="L2" s="6" t="s">
        <v>25</v>
      </c>
      <c r="M2" s="6"/>
      <c r="N2" s="6"/>
      <c r="O2" s="6"/>
    </row>
    <row r="3" spans="1:64" ht="24" customHeight="1" x14ac:dyDescent="0.35">
      <c r="C3" s="60" t="s">
        <v>57</v>
      </c>
      <c r="D3" s="175" t="s">
        <v>112</v>
      </c>
      <c r="E3" s="175"/>
      <c r="F3" s="60" t="s">
        <v>26</v>
      </c>
      <c r="G3" s="19">
        <v>2022</v>
      </c>
      <c r="H3" s="20"/>
      <c r="I3" s="20"/>
      <c r="J3" s="6"/>
      <c r="K3" s="6"/>
      <c r="L3" s="6"/>
      <c r="M3" s="6"/>
      <c r="N3" s="6"/>
      <c r="O3" s="6"/>
    </row>
    <row r="4" spans="1:64" ht="36" customHeight="1" x14ac:dyDescent="0.3">
      <c r="A4" s="10" t="s">
        <v>27</v>
      </c>
      <c r="B4" s="10"/>
      <c r="C4" s="167">
        <f>BASE_2022!B4</f>
        <v>0</v>
      </c>
      <c r="D4" s="167"/>
      <c r="E4" s="167"/>
      <c r="F4" s="10" t="s">
        <v>8</v>
      </c>
      <c r="G4" s="167">
        <f>Janvier!H4</f>
        <v>0</v>
      </c>
      <c r="H4" s="167"/>
      <c r="I4" s="167"/>
      <c r="J4" s="167"/>
      <c r="K4" s="21"/>
      <c r="L4" s="21"/>
      <c r="M4" s="22"/>
      <c r="O4" s="23"/>
    </row>
    <row r="5" spans="1:64" ht="36" customHeight="1" x14ac:dyDescent="0.3">
      <c r="A5" s="151" t="s">
        <v>10</v>
      </c>
      <c r="B5" s="151"/>
      <c r="C5" s="151"/>
      <c r="D5" s="167">
        <f>Janvier!E5</f>
        <v>0</v>
      </c>
      <c r="E5" s="167"/>
      <c r="F5" s="167"/>
      <c r="G5" s="167"/>
      <c r="H5" s="167"/>
      <c r="I5" s="167"/>
      <c r="J5" s="167"/>
      <c r="K5" s="21"/>
      <c r="L5" s="21"/>
      <c r="M5" s="22"/>
      <c r="O5" s="23"/>
    </row>
    <row r="6" spans="1:64" ht="31.5" customHeight="1" x14ac:dyDescent="0.3">
      <c r="A6" s="151" t="s">
        <v>12</v>
      </c>
      <c r="B6" s="151"/>
      <c r="C6" s="151"/>
      <c r="D6" s="174">
        <f>Janvier!E6</f>
        <v>0</v>
      </c>
      <c r="E6" s="174"/>
      <c r="F6" s="174"/>
      <c r="G6" s="174"/>
      <c r="H6" s="174"/>
      <c r="I6" s="174"/>
      <c r="J6" s="174"/>
      <c r="K6" s="21"/>
      <c r="L6" s="21"/>
    </row>
    <row r="7" spans="1:64" ht="21" customHeight="1" x14ac:dyDescent="0.3">
      <c r="A7" s="7" t="s">
        <v>14</v>
      </c>
      <c r="B7" s="7"/>
      <c r="C7" s="167">
        <f>Janvier!D7</f>
        <v>0</v>
      </c>
      <c r="D7" s="167"/>
      <c r="E7" s="167"/>
      <c r="F7" s="7"/>
      <c r="G7" s="7"/>
      <c r="H7" s="7"/>
      <c r="I7" s="7"/>
      <c r="J7" s="7"/>
      <c r="K7" s="21"/>
      <c r="L7" s="21"/>
    </row>
    <row r="8" spans="1:64" ht="24.75" customHeight="1" x14ac:dyDescent="0.3">
      <c r="A8" s="151" t="s">
        <v>16</v>
      </c>
      <c r="B8" s="151"/>
      <c r="C8" s="151"/>
      <c r="D8" s="24">
        <f>BASE_2022!C8</f>
        <v>0</v>
      </c>
      <c r="E8" s="10"/>
      <c r="F8" s="10" t="s">
        <v>17</v>
      </c>
      <c r="G8" s="25">
        <f>Janvier!H8</f>
        <v>0</v>
      </c>
      <c r="H8" s="10"/>
      <c r="I8" s="10"/>
      <c r="J8" s="10"/>
      <c r="K8" s="21"/>
      <c r="L8" s="21"/>
    </row>
    <row r="9" spans="1:64" ht="45.75" customHeight="1" x14ac:dyDescent="0.3">
      <c r="A9" s="152" t="s">
        <v>59</v>
      </c>
      <c r="B9" s="152"/>
      <c r="C9" s="152"/>
      <c r="D9" s="172" t="str">
        <f>BASE_2022!C9</f>
        <v>Hôtels de tourisme 5 étoiles, résidences de tourisme 5 étoiles, meublés de tourisme 5 étoiles</v>
      </c>
      <c r="E9" s="172"/>
      <c r="F9" s="172"/>
      <c r="G9" s="152" t="s">
        <v>60</v>
      </c>
      <c r="H9" s="152"/>
      <c r="I9" s="152"/>
      <c r="J9" s="26">
        <f>BASE_2022!G9</f>
        <v>0.7</v>
      </c>
      <c r="L9" s="21"/>
    </row>
    <row r="11" spans="1:64" ht="22.35" customHeight="1" x14ac:dyDescent="0.2">
      <c r="A11" s="120">
        <v>1</v>
      </c>
      <c r="B11" s="135">
        <v>2</v>
      </c>
      <c r="C11" s="120">
        <v>3</v>
      </c>
      <c r="D11" s="121">
        <v>4</v>
      </c>
      <c r="E11" s="121">
        <v>5</v>
      </c>
      <c r="F11" s="122">
        <v>6</v>
      </c>
      <c r="G11" s="121">
        <v>7</v>
      </c>
      <c r="H11" s="121">
        <v>8</v>
      </c>
      <c r="I11" s="121">
        <v>9</v>
      </c>
      <c r="J11" s="121">
        <v>10</v>
      </c>
    </row>
    <row r="12" spans="1:64" ht="72.75" customHeight="1" x14ac:dyDescent="0.2">
      <c r="A12" s="107" t="s">
        <v>30</v>
      </c>
      <c r="B12" s="147" t="s">
        <v>32</v>
      </c>
      <c r="C12" s="108" t="s">
        <v>33</v>
      </c>
      <c r="D12" s="108" t="s">
        <v>34</v>
      </c>
      <c r="E12" s="109" t="s">
        <v>35</v>
      </c>
      <c r="F12" s="110" t="s">
        <v>61</v>
      </c>
      <c r="G12" s="110" t="s">
        <v>37</v>
      </c>
      <c r="H12" s="111" t="s">
        <v>38</v>
      </c>
      <c r="I12" s="111" t="s">
        <v>39</v>
      </c>
      <c r="J12" s="150" t="s">
        <v>40</v>
      </c>
    </row>
    <row r="13" spans="1:64" ht="23.25" customHeight="1" x14ac:dyDescent="0.2">
      <c r="A13" s="113" t="s">
        <v>113</v>
      </c>
      <c r="B13" s="147">
        <f>Avril!C51</f>
        <v>0</v>
      </c>
      <c r="C13" s="108">
        <f>Avril!D51</f>
        <v>0</v>
      </c>
      <c r="D13" s="108">
        <f>Avril!E51</f>
        <v>0</v>
      </c>
      <c r="E13" s="108">
        <f>Avril!F51</f>
        <v>0</v>
      </c>
      <c r="F13" s="108">
        <f>Avril!G51</f>
        <v>0</v>
      </c>
      <c r="G13" s="108">
        <f>Avril!H51</f>
        <v>0</v>
      </c>
      <c r="H13" s="114">
        <f>Avril!I51</f>
        <v>0</v>
      </c>
      <c r="I13" s="114">
        <f>Avril!J51</f>
        <v>0</v>
      </c>
      <c r="J13" s="115">
        <f>Avril!K51</f>
        <v>0</v>
      </c>
      <c r="N13" s="37"/>
    </row>
    <row r="14" spans="1:64" ht="20.100000000000001" customHeight="1" x14ac:dyDescent="0.2">
      <c r="A14" s="116" t="s">
        <v>114</v>
      </c>
      <c r="B14" s="148">
        <f>Mai!C51</f>
        <v>0</v>
      </c>
      <c r="C14" s="108">
        <f>Mai!D51</f>
        <v>0</v>
      </c>
      <c r="D14" s="108">
        <f>Mai!E51</f>
        <v>0</v>
      </c>
      <c r="E14" s="108">
        <f>Mai!F51</f>
        <v>0</v>
      </c>
      <c r="F14" s="108">
        <f>Mai!G51</f>
        <v>0</v>
      </c>
      <c r="G14" s="108">
        <f>Mai!H51</f>
        <v>0</v>
      </c>
      <c r="H14" s="114">
        <f>Mai!I51</f>
        <v>0</v>
      </c>
      <c r="I14" s="114">
        <f>Mai!J51</f>
        <v>0</v>
      </c>
      <c r="J14" s="115">
        <f>Mai!K51</f>
        <v>0</v>
      </c>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row>
    <row r="15" spans="1:64" ht="20.100000000000001" customHeight="1" x14ac:dyDescent="0.2">
      <c r="A15" s="116" t="s">
        <v>115</v>
      </c>
      <c r="B15" s="148">
        <f>Juin!C51</f>
        <v>0</v>
      </c>
      <c r="C15" s="108">
        <f>Juin!D51</f>
        <v>0</v>
      </c>
      <c r="D15" s="108">
        <f>Juin!E51</f>
        <v>0</v>
      </c>
      <c r="E15" s="108">
        <f>Juin!F51</f>
        <v>0</v>
      </c>
      <c r="F15" s="108">
        <f>Juin!G51</f>
        <v>0</v>
      </c>
      <c r="G15" s="108">
        <f>Juin!H51</f>
        <v>0</v>
      </c>
      <c r="H15" s="114">
        <f>Juin!I51</f>
        <v>0</v>
      </c>
      <c r="I15" s="114">
        <f>Juin!J51</f>
        <v>0</v>
      </c>
      <c r="J15" s="115">
        <f>Juin!K51</f>
        <v>0</v>
      </c>
      <c r="N15" s="37"/>
    </row>
    <row r="16" spans="1:64" ht="20.100000000000001" customHeight="1" x14ac:dyDescent="0.2">
      <c r="A16" s="116" t="s">
        <v>116</v>
      </c>
      <c r="B16" s="148">
        <f>Juillet!C51</f>
        <v>0</v>
      </c>
      <c r="C16" s="108">
        <f>Juillet!D51</f>
        <v>0</v>
      </c>
      <c r="D16" s="108">
        <f>Juillet!E51</f>
        <v>0</v>
      </c>
      <c r="E16" s="108">
        <f>Juillet!F51</f>
        <v>0</v>
      </c>
      <c r="F16" s="108">
        <f>Juillet!G51</f>
        <v>0</v>
      </c>
      <c r="G16" s="108">
        <f>Juillet!H51</f>
        <v>0</v>
      </c>
      <c r="H16" s="114">
        <f>Juillet!I51</f>
        <v>0</v>
      </c>
      <c r="I16" s="114">
        <f>Juillet!J51</f>
        <v>0</v>
      </c>
      <c r="J16" s="115">
        <f>Juillet!K51</f>
        <v>0</v>
      </c>
      <c r="N16" s="37"/>
    </row>
    <row r="17" spans="1:15" ht="20.100000000000001" customHeight="1" x14ac:dyDescent="0.2">
      <c r="A17" s="116" t="s">
        <v>117</v>
      </c>
      <c r="B17" s="149">
        <f>Août!C51</f>
        <v>0</v>
      </c>
      <c r="C17" s="108">
        <f>Août!D51</f>
        <v>0</v>
      </c>
      <c r="D17" s="108">
        <f>Août!E51</f>
        <v>0</v>
      </c>
      <c r="E17" s="108">
        <f>Août!F51</f>
        <v>0</v>
      </c>
      <c r="F17" s="108">
        <f>Août!G51</f>
        <v>0</v>
      </c>
      <c r="G17" s="108">
        <f>Août!H51</f>
        <v>0</v>
      </c>
      <c r="H17" s="114">
        <f>Août!I51</f>
        <v>0</v>
      </c>
      <c r="I17" s="114">
        <f>Août!J51</f>
        <v>0</v>
      </c>
      <c r="J17" s="115">
        <f>Août!K51</f>
        <v>0</v>
      </c>
      <c r="N17" s="37"/>
    </row>
    <row r="18" spans="1:15" ht="20.100000000000001" customHeight="1" x14ac:dyDescent="0.2">
      <c r="A18" s="116" t="s">
        <v>118</v>
      </c>
      <c r="B18" s="147">
        <f>Septembre!C51</f>
        <v>0</v>
      </c>
      <c r="C18" s="108">
        <f>Septembre!D51</f>
        <v>0</v>
      </c>
      <c r="D18" s="108">
        <f>Septembre!E51</f>
        <v>0</v>
      </c>
      <c r="E18" s="108">
        <f>Septembre!F51</f>
        <v>0</v>
      </c>
      <c r="F18" s="108">
        <f>Septembre!G51</f>
        <v>0</v>
      </c>
      <c r="G18" s="108">
        <f>Septembre!H51</f>
        <v>0</v>
      </c>
      <c r="H18" s="114">
        <f>Septembre!I51</f>
        <v>0</v>
      </c>
      <c r="I18" s="114">
        <f>Septembre!J51</f>
        <v>0</v>
      </c>
      <c r="J18" s="115">
        <f>Septembre!K51</f>
        <v>0</v>
      </c>
      <c r="N18" s="37"/>
    </row>
    <row r="19" spans="1:15" ht="20.100000000000001" customHeight="1" x14ac:dyDescent="0.2">
      <c r="A19" s="116" t="s">
        <v>119</v>
      </c>
      <c r="B19" s="147">
        <f>Octobre!C51</f>
        <v>0</v>
      </c>
      <c r="C19" s="108">
        <f>Octobre!D51</f>
        <v>0</v>
      </c>
      <c r="D19" s="108">
        <f>Octobre!E51</f>
        <v>0</v>
      </c>
      <c r="E19" s="108">
        <f>Octobre!F51</f>
        <v>0</v>
      </c>
      <c r="F19" s="108">
        <f>Octobre!G51</f>
        <v>0</v>
      </c>
      <c r="G19" s="108">
        <f>Octobre!H51</f>
        <v>0</v>
      </c>
      <c r="H19" s="114">
        <f>Octobre!I51</f>
        <v>0</v>
      </c>
      <c r="I19" s="114">
        <f>Octobre!J51</f>
        <v>0</v>
      </c>
      <c r="J19" s="115">
        <f>Octobre!K51</f>
        <v>0</v>
      </c>
      <c r="N19" s="37"/>
    </row>
    <row r="20" spans="1:15" ht="20.100000000000001" customHeight="1" x14ac:dyDescent="0.25">
      <c r="A20" s="123" t="s">
        <v>65</v>
      </c>
      <c r="B20" s="124">
        <f>SUM(B13:B19)</f>
        <v>0</v>
      </c>
      <c r="C20" s="124">
        <f t="shared" ref="C20:J20" si="0">SUM(C13:C19)</f>
        <v>0</v>
      </c>
      <c r="D20" s="124">
        <f t="shared" si="0"/>
        <v>0</v>
      </c>
      <c r="E20" s="124">
        <f t="shared" si="0"/>
        <v>0</v>
      </c>
      <c r="F20" s="124">
        <f t="shared" si="0"/>
        <v>0</v>
      </c>
      <c r="G20" s="124">
        <f t="shared" si="0"/>
        <v>0</v>
      </c>
      <c r="H20" s="119">
        <f t="shared" si="0"/>
        <v>0</v>
      </c>
      <c r="I20" s="119">
        <f t="shared" si="0"/>
        <v>0</v>
      </c>
      <c r="J20" s="119">
        <f t="shared" si="0"/>
        <v>0</v>
      </c>
      <c r="N20" s="37"/>
    </row>
    <row r="21" spans="1:15" ht="23.25" customHeight="1" x14ac:dyDescent="0.3">
      <c r="A21" s="61"/>
      <c r="B21" s="62"/>
      <c r="C21" s="50"/>
      <c r="D21" s="50"/>
      <c r="E21" s="51"/>
      <c r="F21" s="51"/>
      <c r="J21" s="63"/>
      <c r="N21" s="37"/>
    </row>
    <row r="22" spans="1:15" ht="21" customHeight="1" x14ac:dyDescent="0.25">
      <c r="A22" s="64"/>
      <c r="B22" s="65"/>
      <c r="C22" s="52"/>
      <c r="D22" s="52"/>
      <c r="E22" s="52"/>
      <c r="F22" s="52"/>
      <c r="G22" s="52"/>
      <c r="H22" s="52"/>
      <c r="I22" s="52"/>
      <c r="J22" s="63"/>
      <c r="K22" s="52"/>
      <c r="L22" s="52"/>
      <c r="M22" s="52"/>
      <c r="N22" s="37"/>
      <c r="O22" s="52"/>
    </row>
    <row r="23" spans="1:15" ht="24.75" customHeight="1" x14ac:dyDescent="0.25">
      <c r="A23" s="66"/>
      <c r="B23" s="67"/>
      <c r="J23" s="63"/>
      <c r="N23" s="37"/>
    </row>
    <row r="24" spans="1:15" ht="21" customHeight="1" x14ac:dyDescent="0.35">
      <c r="A24" s="68"/>
      <c r="B24" s="69"/>
      <c r="C24" s="70"/>
      <c r="D24" s="70"/>
      <c r="E24" s="71"/>
      <c r="F24" s="72"/>
      <c r="J24" s="63"/>
      <c r="N24" s="37"/>
    </row>
    <row r="25" spans="1:15" ht="21" customHeight="1" x14ac:dyDescent="0.35">
      <c r="A25" s="68"/>
      <c r="B25" s="69"/>
      <c r="C25" s="70"/>
      <c r="D25" s="70"/>
      <c r="E25" s="71"/>
      <c r="F25" s="72"/>
      <c r="J25" s="63"/>
      <c r="N25" s="37"/>
    </row>
    <row r="26" spans="1:15" ht="24" customHeight="1" x14ac:dyDescent="0.3">
      <c r="A26" s="68"/>
      <c r="B26" s="69"/>
      <c r="C26" s="73"/>
      <c r="D26" s="73"/>
      <c r="E26" s="73"/>
      <c r="F26" s="73"/>
      <c r="J26" s="63"/>
      <c r="N26" s="37"/>
    </row>
    <row r="27" spans="1:15" ht="18.75" customHeight="1" x14ac:dyDescent="0.3">
      <c r="A27" s="68"/>
      <c r="B27" s="69"/>
      <c r="C27" s="74"/>
      <c r="D27" s="74"/>
      <c r="E27" s="74"/>
      <c r="F27" s="74"/>
      <c r="J27" s="63"/>
      <c r="L27" s="23"/>
      <c r="M27" s="23"/>
      <c r="N27" s="37"/>
    </row>
    <row r="28" spans="1:15" ht="21" customHeight="1" x14ac:dyDescent="0.3">
      <c r="A28" s="68"/>
      <c r="B28" s="69"/>
      <c r="C28" s="74"/>
      <c r="D28" s="74"/>
      <c r="E28" s="74"/>
      <c r="F28" s="74"/>
      <c r="J28" s="63"/>
      <c r="N28" s="37"/>
    </row>
    <row r="29" spans="1:15" ht="41.1" customHeight="1" x14ac:dyDescent="0.3">
      <c r="A29" s="75"/>
      <c r="B29" s="76"/>
      <c r="C29" s="77"/>
      <c r="D29" s="77"/>
      <c r="E29" s="77"/>
      <c r="F29" s="74"/>
      <c r="G29" s="22"/>
      <c r="H29" s="22"/>
      <c r="I29" s="22"/>
      <c r="J29" s="63"/>
      <c r="K29" s="22"/>
      <c r="N29" s="37"/>
    </row>
    <row r="30" spans="1:15" ht="62.1" customHeight="1" x14ac:dyDescent="0.3">
      <c r="A30" s="68"/>
      <c r="B30" s="69"/>
      <c r="C30" s="78"/>
      <c r="D30" s="78"/>
      <c r="E30" s="78"/>
      <c r="F30" s="74"/>
      <c r="J30" s="63"/>
      <c r="N30" s="37"/>
    </row>
    <row r="31" spans="1:15" ht="62.1" customHeight="1" x14ac:dyDescent="0.3">
      <c r="A31" s="68"/>
      <c r="B31" s="69"/>
      <c r="C31" s="78"/>
      <c r="D31" s="78"/>
      <c r="E31" s="78"/>
      <c r="F31" s="74"/>
      <c r="J31" s="63"/>
      <c r="N31" s="37"/>
    </row>
    <row r="32" spans="1:15" ht="62.1" customHeight="1" x14ac:dyDescent="0.3">
      <c r="A32" s="79" t="s">
        <v>66</v>
      </c>
      <c r="B32" s="80"/>
      <c r="C32" s="81"/>
      <c r="D32" s="82"/>
      <c r="E32" s="83" t="s">
        <v>67</v>
      </c>
      <c r="F32" s="84"/>
      <c r="J32" s="63"/>
      <c r="K32" s="85"/>
      <c r="N32" s="37"/>
    </row>
    <row r="33" spans="1:14" ht="39.75" customHeight="1" x14ac:dyDescent="0.2">
      <c r="A33" s="173" t="s">
        <v>51</v>
      </c>
      <c r="B33" s="173"/>
      <c r="C33" s="173"/>
      <c r="D33" s="173"/>
      <c r="E33" s="173"/>
      <c r="F33" s="173"/>
      <c r="G33" s="173"/>
      <c r="H33" s="173"/>
      <c r="I33" s="173"/>
      <c r="J33" s="173">
        <f>IF($J$9=0.0505,N33*(C33*D33),$J$9*C33*D33)</f>
        <v>0</v>
      </c>
      <c r="N33" s="37"/>
    </row>
    <row r="34" spans="1:14" ht="12.75" customHeight="1" x14ac:dyDescent="0.2">
      <c r="A34" s="171" t="s">
        <v>52</v>
      </c>
      <c r="B34" s="171"/>
      <c r="C34" s="171"/>
      <c r="D34" s="171"/>
      <c r="E34" s="171"/>
      <c r="F34" s="171"/>
      <c r="G34" s="171"/>
      <c r="H34" s="171"/>
      <c r="I34" s="171"/>
      <c r="J34" s="171">
        <f>IF($J$9=0.0505,N34*(C34*D34),$J$9*C34*D34)</f>
        <v>0</v>
      </c>
      <c r="N34" s="37"/>
    </row>
    <row r="35" spans="1:14" ht="12.75" customHeight="1" x14ac:dyDescent="0.2"/>
    <row r="36" spans="1:14" ht="12.75" customHeight="1" x14ac:dyDescent="0.2"/>
    <row r="37" spans="1:14" ht="12.75" customHeight="1" x14ac:dyDescent="0.2"/>
    <row r="38" spans="1:14" ht="12.75" customHeight="1" x14ac:dyDescent="0.2">
      <c r="A38" s="86"/>
      <c r="B38" s="86"/>
      <c r="D38" s="87"/>
      <c r="E38" s="87"/>
      <c r="G38" s="88"/>
      <c r="H38" s="88"/>
      <c r="I38" s="88"/>
    </row>
    <row r="39" spans="1:14" ht="12.75" customHeight="1" x14ac:dyDescent="0.2">
      <c r="A39" s="86"/>
      <c r="B39" s="86"/>
      <c r="D39" s="89"/>
      <c r="E39" s="89"/>
      <c r="G39" s="88"/>
      <c r="H39" s="88"/>
      <c r="I39" s="88"/>
    </row>
    <row r="40" spans="1:14" ht="12.75" customHeight="1" x14ac:dyDescent="0.2">
      <c r="A40" s="86"/>
      <c r="B40" s="86"/>
      <c r="D40" s="89"/>
      <c r="E40" s="89"/>
      <c r="G40" s="88"/>
      <c r="H40" s="88"/>
      <c r="I40" s="88"/>
    </row>
    <row r="41" spans="1:14" ht="16.5" customHeight="1" x14ac:dyDescent="0.2">
      <c r="A41" s="86"/>
      <c r="B41" s="86"/>
      <c r="D41" s="89"/>
      <c r="E41" s="89"/>
      <c r="F41" s="23"/>
      <c r="G41" s="88"/>
      <c r="H41" s="88"/>
      <c r="I41" s="88"/>
    </row>
    <row r="42" spans="1:14" ht="18.75" customHeight="1" x14ac:dyDescent="0.2">
      <c r="A42" s="86"/>
      <c r="B42" s="86"/>
      <c r="D42" s="89"/>
      <c r="E42" s="89"/>
      <c r="F42" s="23"/>
      <c r="G42" s="88"/>
      <c r="H42" s="88"/>
      <c r="I42" s="88"/>
    </row>
    <row r="43" spans="1:14" ht="19.5" customHeight="1" x14ac:dyDescent="0.2">
      <c r="A43" s="86"/>
      <c r="B43" s="86"/>
      <c r="D43" s="89"/>
      <c r="E43" s="89"/>
      <c r="F43" s="23"/>
      <c r="G43" s="88"/>
      <c r="H43" s="88"/>
      <c r="I43" s="88"/>
    </row>
    <row r="44" spans="1:14" ht="20.25" customHeight="1" x14ac:dyDescent="0.2">
      <c r="A44" s="89"/>
      <c r="B44" s="89"/>
      <c r="C44" s="89"/>
      <c r="D44" s="89"/>
      <c r="E44" s="89"/>
      <c r="F44" s="90"/>
    </row>
    <row r="45" spans="1:14" x14ac:dyDescent="0.2">
      <c r="F45" s="23"/>
    </row>
    <row r="53" spans="1:3" ht="12.75" customHeight="1" x14ac:dyDescent="0.2"/>
    <row r="54" spans="1:3" x14ac:dyDescent="0.2">
      <c r="A54" s="86"/>
      <c r="B54" s="86"/>
      <c r="C54" s="88"/>
    </row>
    <row r="55" spans="1:3" x14ac:dyDescent="0.2">
      <c r="A55" s="86"/>
      <c r="B55" s="86"/>
      <c r="C55" s="88"/>
    </row>
    <row r="56" spans="1:3" x14ac:dyDescent="0.2">
      <c r="A56" s="86"/>
      <c r="B56" s="86"/>
      <c r="C56" s="88"/>
    </row>
    <row r="57" spans="1:3" x14ac:dyDescent="0.2">
      <c r="A57" s="86"/>
      <c r="B57" s="86"/>
      <c r="C57" s="88"/>
    </row>
    <row r="58" spans="1:3" x14ac:dyDescent="0.2">
      <c r="A58" s="86"/>
      <c r="B58" s="86"/>
      <c r="C58" s="88"/>
    </row>
    <row r="59" spans="1:3" x14ac:dyDescent="0.2">
      <c r="A59" s="86"/>
      <c r="B59" s="86"/>
      <c r="C59" s="88"/>
    </row>
    <row r="74" spans="1:6" x14ac:dyDescent="0.2">
      <c r="A74" s="87"/>
      <c r="B74" s="87"/>
      <c r="C74" s="87"/>
      <c r="D74" s="87"/>
      <c r="E74" s="87"/>
      <c r="F74" s="91"/>
    </row>
    <row r="75" spans="1:6" x14ac:dyDescent="0.2">
      <c r="A75" s="89"/>
      <c r="B75" s="89"/>
      <c r="C75" s="89"/>
      <c r="D75" s="89"/>
      <c r="E75" s="89"/>
      <c r="F75" s="92"/>
    </row>
    <row r="76" spans="1:6" x14ac:dyDescent="0.2">
      <c r="A76" s="169"/>
      <c r="B76" s="169"/>
      <c r="C76" s="169"/>
      <c r="D76" s="169"/>
      <c r="E76" s="169"/>
      <c r="F76" s="92"/>
    </row>
    <row r="77" spans="1:6" x14ac:dyDescent="0.2">
      <c r="A77" s="169"/>
      <c r="B77" s="169"/>
      <c r="C77" s="169"/>
      <c r="D77" s="169"/>
      <c r="E77" s="169"/>
      <c r="F77" s="92"/>
    </row>
    <row r="78" spans="1:6" x14ac:dyDescent="0.2">
      <c r="A78" s="169"/>
      <c r="B78" s="169"/>
      <c r="C78" s="169"/>
      <c r="D78" s="169"/>
      <c r="E78" s="169"/>
      <c r="F78" s="92"/>
    </row>
    <row r="79" spans="1:6" x14ac:dyDescent="0.2">
      <c r="A79" s="169"/>
      <c r="B79" s="169"/>
      <c r="C79" s="169"/>
      <c r="D79" s="169"/>
      <c r="E79" s="169"/>
      <c r="F79" s="92"/>
    </row>
    <row r="80" spans="1:6" x14ac:dyDescent="0.2">
      <c r="A80" s="169"/>
      <c r="B80" s="169"/>
      <c r="C80" s="169"/>
      <c r="D80" s="169"/>
      <c r="E80" s="169"/>
      <c r="F80" s="92"/>
    </row>
    <row r="82" spans="1:6" x14ac:dyDescent="0.2">
      <c r="A82" s="170"/>
      <c r="B82" s="170"/>
      <c r="C82" s="170"/>
      <c r="D82" s="170"/>
      <c r="E82" s="170"/>
      <c r="F82" s="91"/>
    </row>
    <row r="83" spans="1:6" x14ac:dyDescent="0.2">
      <c r="A83" s="169"/>
      <c r="B83" s="169"/>
      <c r="C83" s="169"/>
      <c r="D83" s="169"/>
      <c r="E83" s="169"/>
      <c r="F83" s="92"/>
    </row>
    <row r="84" spans="1:6" x14ac:dyDescent="0.2">
      <c r="A84" s="169"/>
      <c r="B84" s="169"/>
      <c r="C84" s="169"/>
      <c r="D84" s="169"/>
      <c r="E84" s="169"/>
      <c r="F84" s="92"/>
    </row>
    <row r="85" spans="1:6" x14ac:dyDescent="0.2">
      <c r="A85" s="169"/>
      <c r="B85" s="169"/>
      <c r="C85" s="169"/>
      <c r="D85" s="169"/>
      <c r="E85" s="169"/>
      <c r="F85" s="92"/>
    </row>
    <row r="86" spans="1:6" x14ac:dyDescent="0.2">
      <c r="A86" s="169"/>
      <c r="B86" s="169"/>
      <c r="C86" s="169"/>
      <c r="D86" s="169"/>
      <c r="E86" s="169"/>
      <c r="F86" s="92"/>
    </row>
    <row r="87" spans="1:6" x14ac:dyDescent="0.2">
      <c r="A87" s="169"/>
      <c r="B87" s="169"/>
      <c r="C87" s="169"/>
      <c r="D87" s="169"/>
      <c r="E87" s="169"/>
      <c r="F87" s="92"/>
    </row>
    <row r="88" spans="1:6" x14ac:dyDescent="0.2">
      <c r="A88" s="169"/>
      <c r="B88" s="169"/>
      <c r="C88" s="169"/>
      <c r="D88" s="169"/>
      <c r="E88" s="169"/>
      <c r="F88" s="92"/>
    </row>
  </sheetData>
  <sheetProtection selectLockedCells="1"/>
  <mergeCells count="28">
    <mergeCell ref="C1:K1"/>
    <mergeCell ref="C2:J2"/>
    <mergeCell ref="D3:E3"/>
    <mergeCell ref="C4:E4"/>
    <mergeCell ref="G4:J4"/>
    <mergeCell ref="A5:C5"/>
    <mergeCell ref="D5:J5"/>
    <mergeCell ref="A6:C6"/>
    <mergeCell ref="D6:J6"/>
    <mergeCell ref="C7:E7"/>
    <mergeCell ref="A8:C8"/>
    <mergeCell ref="A9:C9"/>
    <mergeCell ref="D9:F9"/>
    <mergeCell ref="G9:I9"/>
    <mergeCell ref="A33:J33"/>
    <mergeCell ref="A34:J34"/>
    <mergeCell ref="A76:E76"/>
    <mergeCell ref="A77:E77"/>
    <mergeCell ref="A78:E78"/>
    <mergeCell ref="A79:E79"/>
    <mergeCell ref="A86:E86"/>
    <mergeCell ref="A87:E87"/>
    <mergeCell ref="A88:E88"/>
    <mergeCell ref="A80:E80"/>
    <mergeCell ref="A82:E82"/>
    <mergeCell ref="A83:E83"/>
    <mergeCell ref="A84:E84"/>
    <mergeCell ref="A85:E85"/>
  </mergeCells>
  <dataValidations count="6">
    <dataValidation operator="equal" allowBlank="1" showErrorMessage="1" sqref="D3 G3:I3 A14:B19" xr:uid="{00000000-0002-0000-0D00-000000000000}">
      <formula1>0</formula1>
      <formula2>0</formula2>
    </dataValidation>
    <dataValidation operator="equal" allowBlank="1" showInputMessage="1" showErrorMessage="1" promptTitle="Nombre de lits" sqref="A8:C8" xr:uid="{00000000-0002-0000-0D00-000001000000}">
      <formula1>0</formula1>
      <formula2>0</formula2>
    </dataValidation>
    <dataValidation operator="equal" allowBlank="1" showInputMessage="1" showErrorMessage="1" promptTitle="Dates" prompt="Date de fin du séjour" sqref="A12:B13" xr:uid="{00000000-0002-0000-0D00-000002000000}">
      <formula1>0</formula1>
      <formula2>0</formula2>
    </dataValidation>
    <dataValidation operator="equal" allowBlank="1" showErrorMessage="1" promptTitle="Carte SNCF" prompt="Sélectionnez le type de réduction présenté" sqref="F12" xr:uid="{00000000-0002-0000-0D00-000003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G12:I12" xr:uid="{00000000-0002-0000-0D00-000004000000}">
      <formula1>0</formula1>
      <formula2>0</formula2>
    </dataValidation>
    <dataValidation type="list" operator="equal" allowBlank="1" showErrorMessage="1" sqref="J9" xr:uid="{00000000-0002-0000-0D00-000005000000}">
      <formula1>"0,20€,0,40€,0,60€,0,75€,1,00,"</formula1>
      <formula2>0</formula2>
    </dataValidation>
  </dataValidations>
  <hyperlinks>
    <hyperlink ref="A33" r:id="rId1" xr:uid="{00000000-0004-0000-0D00-000000000000}"/>
  </hyperlinks>
  <printOptions horizontalCentered="1"/>
  <pageMargins left="0.7" right="0.7" top="0.75" bottom="0.75" header="0.51180555555555496" footer="0.51180555555555496"/>
  <pageSetup paperSize="9" firstPageNumber="0" orientation="portrait" horizontalDpi="300" verticalDpi="300"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M83"/>
  <sheetViews>
    <sheetView topLeftCell="A4" zoomScale="80" zoomScaleNormal="80" workbookViewId="0">
      <selection activeCell="G57" sqref="G57"/>
    </sheetView>
  </sheetViews>
  <sheetFormatPr baseColWidth="10" defaultColWidth="11.5703125" defaultRowHeight="12.75" x14ac:dyDescent="0.2"/>
  <cols>
    <col min="1" max="1" width="27.85546875" customWidth="1"/>
    <col min="2" max="3" width="17.5703125" customWidth="1"/>
    <col min="4" max="4" width="11.85546875" customWidth="1"/>
    <col min="5" max="5" width="17.42578125" customWidth="1"/>
    <col min="6" max="6" width="16.28515625" customWidth="1"/>
    <col min="7" max="7" width="25.42578125" customWidth="1"/>
    <col min="8" max="8" width="26.28515625" customWidth="1"/>
    <col min="9" max="9" width="15" customWidth="1"/>
    <col min="10" max="10" width="16.140625" customWidth="1"/>
    <col min="11" max="11" width="13.5703125" customWidth="1"/>
    <col min="12" max="12" width="13.42578125" customWidth="1"/>
    <col min="13" max="13" width="12.42578125" customWidth="1"/>
    <col min="14" max="14" width="16.28515625" customWidth="1"/>
    <col min="15" max="15" width="16.42578125" hidden="1"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26">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72.75" customHeight="1" x14ac:dyDescent="0.2">
      <c r="A12" s="107" t="s">
        <v>30</v>
      </c>
      <c r="B12" s="108" t="s">
        <v>53</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1">
        <f t="shared" ref="C51" si="5">SUM(C13:C50)</f>
        <v>0</v>
      </c>
      <c r="D51" s="45">
        <f t="shared" ref="D51:K51" si="6">SUM(D13:D50)</f>
        <v>0</v>
      </c>
      <c r="E51" s="45">
        <f t="shared" si="6"/>
        <v>0</v>
      </c>
      <c r="F51" s="45">
        <f t="shared" si="6"/>
        <v>0</v>
      </c>
      <c r="G51" s="45">
        <f t="shared" si="6"/>
        <v>0</v>
      </c>
      <c r="H51" s="45">
        <f t="shared" si="6"/>
        <v>0</v>
      </c>
      <c r="I51" s="47">
        <f t="shared" si="6"/>
        <v>0</v>
      </c>
      <c r="J51" s="47">
        <f t="shared" si="6"/>
        <v>0</v>
      </c>
      <c r="K51" s="48">
        <f t="shared" si="6"/>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104</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41.1"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E00-000000000000}">
      <formula1>"janvier,février,mars,avril,mai,juin,juillet,aôut,septembre,Octobre,Novembre,Décembre"</formula1>
      <formula2>0</formula2>
    </dataValidation>
    <dataValidation operator="equal" allowBlank="1" showErrorMessage="1" sqref="H3:J3 A13:C50" xr:uid="{00000000-0002-0000-0E00-000001000000}">
      <formula1>0</formula1>
      <formula2>0</formula2>
    </dataValidation>
    <dataValidation operator="equal" allowBlank="1" showInputMessage="1" showErrorMessage="1" promptTitle="Nombre de lits" sqref="A8:D8" xr:uid="{00000000-0002-0000-0E00-000002000000}">
      <formula1>0</formula1>
      <formula2>0</formula2>
    </dataValidation>
    <dataValidation operator="equal" allowBlank="1" showInputMessage="1" showErrorMessage="1" promptTitle="Dates" prompt="Date de fin du séjour" sqref="A12:C12" xr:uid="{00000000-0002-0000-0E00-000003000000}">
      <formula1>0</formula1>
      <formula2>0</formula2>
    </dataValidation>
    <dataValidation operator="equal" allowBlank="1" showErrorMessage="1" promptTitle="Carte SNCF" prompt="Sélectionnez le type de réduction présenté" sqref="G12" xr:uid="{00000000-0002-0000-0E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E00-000005000000}">
      <formula1>0</formula1>
      <formula2>0</formula2>
    </dataValidation>
  </dataValidations>
  <hyperlinks>
    <hyperlink ref="A63" r:id="rId1" xr:uid="{00000000-0004-0000-0E00-000000000000}"/>
  </hyperlinks>
  <pageMargins left="0.24027777777777801" right="0.24027777777777801" top="0.30972222222222201" bottom="0.82847222222222205" header="0.51180555555555496" footer="0.30972222222222201"/>
  <pageSetup paperSize="9" firstPageNumber="0" orientation="portrait" horizontalDpi="300" verticalDpi="300"/>
  <headerFooter>
    <oddFooter>&amp;CVal d'Ille-Aubigné
1, La Métairie 35520 Montreuil le Gast
02 99 69 86 86</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M83"/>
  <sheetViews>
    <sheetView zoomScale="80" zoomScaleNormal="80" workbookViewId="0">
      <selection activeCell="M9" sqref="M9"/>
    </sheetView>
  </sheetViews>
  <sheetFormatPr baseColWidth="10" defaultColWidth="11.5703125" defaultRowHeight="12.75" x14ac:dyDescent="0.2"/>
  <cols>
    <col min="1" max="1" width="27.85546875" customWidth="1"/>
    <col min="2" max="3" width="17.5703125" customWidth="1"/>
    <col min="4" max="4" width="11.85546875" customWidth="1"/>
    <col min="5" max="5" width="17.42578125" customWidth="1"/>
    <col min="6" max="6" width="16.28515625" customWidth="1"/>
    <col min="7" max="7" width="24.5703125" customWidth="1"/>
    <col min="8" max="8" width="28.140625" customWidth="1"/>
    <col min="9" max="9" width="15" customWidth="1"/>
    <col min="10" max="10" width="16.140625" customWidth="1"/>
    <col min="11" max="11" width="13.5703125" customWidth="1"/>
    <col min="12" max="12" width="13.42578125" customWidth="1"/>
    <col min="13" max="13" width="12.42578125" customWidth="1"/>
    <col min="14" max="14" width="16.28515625" customWidth="1"/>
    <col min="15" max="15" width="16.42578125" hidden="1"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26">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72.75" customHeight="1" x14ac:dyDescent="0.2">
      <c r="A12" s="107" t="s">
        <v>30</v>
      </c>
      <c r="B12" s="108" t="s">
        <v>53</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1">
        <f t="shared" ref="C51" si="5">SUM(C13:C50)</f>
        <v>0</v>
      </c>
      <c r="D51" s="45">
        <f t="shared" ref="D51:K51" si="6">SUM(D13:D50)</f>
        <v>0</v>
      </c>
      <c r="E51" s="45">
        <f t="shared" si="6"/>
        <v>0</v>
      </c>
      <c r="F51" s="45">
        <f t="shared" si="6"/>
        <v>0</v>
      </c>
      <c r="G51" s="45">
        <f t="shared" si="6"/>
        <v>0</v>
      </c>
      <c r="H51" s="45">
        <f t="shared" si="6"/>
        <v>0</v>
      </c>
      <c r="I51" s="47">
        <f t="shared" si="6"/>
        <v>0</v>
      </c>
      <c r="J51" s="47">
        <f t="shared" si="6"/>
        <v>0</v>
      </c>
      <c r="K51" s="48">
        <f t="shared" si="6"/>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105</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41.1"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F00-000000000000}">
      <formula1>"janvier,février,mars,avril,mai,juin,juillet,aôut,septembre,Octobre,Novembre,Décembre"</formula1>
      <formula2>0</formula2>
    </dataValidation>
    <dataValidation operator="equal" allowBlank="1" showErrorMessage="1" sqref="H3:J3 A13:C50" xr:uid="{00000000-0002-0000-0F00-000001000000}">
      <formula1>0</formula1>
      <formula2>0</formula2>
    </dataValidation>
    <dataValidation operator="equal" allowBlank="1" showInputMessage="1" showErrorMessage="1" promptTitle="Nombre de lits" sqref="A8:D8" xr:uid="{00000000-0002-0000-0F00-000002000000}">
      <formula1>0</formula1>
      <formula2>0</formula2>
    </dataValidation>
    <dataValidation operator="equal" allowBlank="1" showInputMessage="1" showErrorMessage="1" promptTitle="Dates" prompt="Date de fin du séjour" sqref="A12:C12" xr:uid="{00000000-0002-0000-0F00-000003000000}">
      <formula1>0</formula1>
      <formula2>0</formula2>
    </dataValidation>
    <dataValidation operator="equal" allowBlank="1" showErrorMessage="1" promptTitle="Carte SNCF" prompt="Sélectionnez le type de réduction présenté" sqref="G12" xr:uid="{00000000-0002-0000-0F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F00-000005000000}">
      <formula1>0</formula1>
      <formula2>0</formula2>
    </dataValidation>
  </dataValidations>
  <hyperlinks>
    <hyperlink ref="A63" r:id="rId1" xr:uid="{00000000-0004-0000-0F00-000000000000}"/>
  </hyperlinks>
  <pageMargins left="0.24027777777777801" right="0.24027777777777801" top="0.30972222222222201" bottom="0.82847222222222205" header="0.51180555555555496" footer="0.30972222222222201"/>
  <pageSetup paperSize="9" firstPageNumber="0" orientation="portrait" horizontalDpi="300" verticalDpi="300" r:id="rId2"/>
  <headerFooter>
    <oddFooter>&amp;CVal d'Ille-Aubigné
1, La Métairie 35520 Montreuil le Gast
02 99 69 86 86</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M83"/>
  <sheetViews>
    <sheetView zoomScale="80" zoomScaleNormal="80" workbookViewId="0">
      <selection activeCell="M13" sqref="M13"/>
    </sheetView>
  </sheetViews>
  <sheetFormatPr baseColWidth="10" defaultColWidth="11.5703125" defaultRowHeight="12.75" x14ac:dyDescent="0.2"/>
  <cols>
    <col min="1" max="1" width="27.85546875" customWidth="1"/>
    <col min="2" max="3" width="17.5703125" customWidth="1"/>
    <col min="4" max="4" width="14.7109375" customWidth="1"/>
    <col min="5" max="5" width="17.42578125" customWidth="1"/>
    <col min="6" max="6" width="16.28515625" customWidth="1"/>
    <col min="7" max="7" width="25.28515625" customWidth="1"/>
    <col min="8" max="8" width="25.42578125" customWidth="1"/>
    <col min="9" max="9" width="15" customWidth="1"/>
    <col min="10" max="10" width="16.140625" customWidth="1"/>
    <col min="11" max="11" width="15.7109375" customWidth="1"/>
    <col min="12" max="12" width="13.42578125" customWidth="1"/>
    <col min="13" max="13" width="12.42578125" customWidth="1"/>
    <col min="14" max="14" width="5.5703125" customWidth="1"/>
    <col min="15" max="15" width="1.5703125"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125">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87.75" customHeight="1" x14ac:dyDescent="0.2">
      <c r="A12" s="107" t="s">
        <v>30</v>
      </c>
      <c r="B12" s="108" t="s">
        <v>31</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1">
        <f t="shared" ref="C51:K51" si="5">SUM(C13:C50)</f>
        <v>0</v>
      </c>
      <c r="D51" s="45">
        <f t="shared" si="5"/>
        <v>0</v>
      </c>
      <c r="E51" s="45">
        <f t="shared" si="5"/>
        <v>0</v>
      </c>
      <c r="F51" s="45">
        <f t="shared" si="5"/>
        <v>0</v>
      </c>
      <c r="G51" s="45">
        <f t="shared" si="5"/>
        <v>0</v>
      </c>
      <c r="H51" s="45">
        <f t="shared" si="5"/>
        <v>0</v>
      </c>
      <c r="I51" s="47">
        <f t="shared" si="5"/>
        <v>0</v>
      </c>
      <c r="J51" s="47">
        <f t="shared" si="5"/>
        <v>0</v>
      </c>
      <c r="K51" s="48">
        <f t="shared" si="5"/>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44</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54.75"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100-000000000000}">
      <formula1>"janvier,février,mars,avril,mai,juin,juillet,aôut,septembre,Octobre,Novembre,Décembre"</formula1>
      <formula2>0</formula2>
    </dataValidation>
    <dataValidation operator="equal" allowBlank="1" showErrorMessage="1" sqref="H3:J3 A13:C50" xr:uid="{00000000-0002-0000-0100-000001000000}">
      <formula1>0</formula1>
      <formula2>0</formula2>
    </dataValidation>
    <dataValidation operator="equal" allowBlank="1" showInputMessage="1" showErrorMessage="1" promptTitle="Nombre de lits" sqref="A8:D8" xr:uid="{00000000-0002-0000-0100-000002000000}">
      <formula1>0</formula1>
      <formula2>0</formula2>
    </dataValidation>
    <dataValidation operator="equal" allowBlank="1" showInputMessage="1" showErrorMessage="1" promptTitle="Dates" prompt="Date de fin du séjour" sqref="A12:C12" xr:uid="{00000000-0002-0000-0100-000003000000}">
      <formula1>0</formula1>
      <formula2>0</formula2>
    </dataValidation>
    <dataValidation operator="equal" allowBlank="1" showErrorMessage="1" promptTitle="Carte SNCF" prompt="Sélectionnez le type de réduction présenté" sqref="G12" xr:uid="{00000000-0002-0000-01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100-000005000000}">
      <formula1>0</formula1>
      <formula2>0</formula2>
    </dataValidation>
  </dataValidations>
  <hyperlinks>
    <hyperlink ref="A63" r:id="rId1" xr:uid="{00000000-0004-0000-0100-000000000000}"/>
  </hyperlinks>
  <pageMargins left="0.23622047244094491" right="0.23622047244094491" top="0.31496062992125984" bottom="0.82677165354330717" header="0.51181102362204722" footer="0.31496062992125984"/>
  <pageSetup paperSize="9" scale="47" firstPageNumber="0" orientation="portrait" horizontalDpi="300" verticalDpi="300" r:id="rId2"/>
  <headerFooter>
    <oddFooter>&amp;CVal d'Ille-Aubigné
1, La Métairie 35520 Montreuil le Gast
02 99 69 86 86</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83"/>
  <sheetViews>
    <sheetView zoomScale="80" zoomScaleNormal="80" workbookViewId="0">
      <selection activeCell="N18" sqref="N18"/>
    </sheetView>
  </sheetViews>
  <sheetFormatPr baseColWidth="10" defaultColWidth="11.5703125" defaultRowHeight="12.75" x14ac:dyDescent="0.2"/>
  <cols>
    <col min="1" max="1" width="27.85546875" customWidth="1"/>
    <col min="2" max="3" width="17.5703125" customWidth="1"/>
    <col min="4" max="4" width="11.85546875" customWidth="1"/>
    <col min="5" max="5" width="17.42578125" customWidth="1"/>
    <col min="6" max="6" width="16.28515625" customWidth="1"/>
    <col min="7" max="7" width="24.28515625" customWidth="1"/>
    <col min="8" max="8" width="27.28515625" customWidth="1"/>
    <col min="9" max="9" width="15" customWidth="1"/>
    <col min="10" max="10" width="16.140625" customWidth="1"/>
    <col min="11" max="11" width="13.5703125" customWidth="1"/>
    <col min="12" max="12" width="13.42578125" customWidth="1"/>
    <col min="13" max="13" width="12.42578125" customWidth="1"/>
    <col min="14" max="14" width="16.28515625" customWidth="1"/>
    <col min="15" max="15" width="16.42578125" hidden="1"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26">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72.75" customHeight="1" x14ac:dyDescent="0.2">
      <c r="A12" s="107" t="s">
        <v>30</v>
      </c>
      <c r="B12" s="108" t="s">
        <v>53</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0">
        <f t="shared" ref="C51" si="5">SUM(C13:C50)</f>
        <v>0</v>
      </c>
      <c r="D51" s="45">
        <f t="shared" ref="D51:K51" si="6">SUM(D13:D50)</f>
        <v>0</v>
      </c>
      <c r="E51" s="45">
        <f t="shared" si="6"/>
        <v>0</v>
      </c>
      <c r="F51" s="45">
        <f t="shared" si="6"/>
        <v>0</v>
      </c>
      <c r="G51" s="45">
        <f t="shared" si="6"/>
        <v>0</v>
      </c>
      <c r="H51" s="45">
        <f t="shared" si="6"/>
        <v>0</v>
      </c>
      <c r="I51" s="47">
        <f t="shared" si="6"/>
        <v>0</v>
      </c>
      <c r="J51" s="47">
        <f t="shared" si="6"/>
        <v>0</v>
      </c>
      <c r="K51" s="48">
        <f t="shared" si="6"/>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54</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51"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200-000000000000}">
      <formula1>"janvier,février,mars,avril,mai,juin,juillet,aôut,septembre,Octobre,Novembre,Décembre"</formula1>
      <formula2>0</formula2>
    </dataValidation>
    <dataValidation operator="equal" allowBlank="1" showErrorMessage="1" sqref="H3:J3 A13:C50" xr:uid="{00000000-0002-0000-0200-000001000000}">
      <formula1>0</formula1>
      <formula2>0</formula2>
    </dataValidation>
    <dataValidation operator="equal" allowBlank="1" showInputMessage="1" showErrorMessage="1" promptTitle="Nombre de lits" sqref="A8:D8" xr:uid="{00000000-0002-0000-0200-000002000000}">
      <formula1>0</formula1>
      <formula2>0</formula2>
    </dataValidation>
    <dataValidation operator="equal" allowBlank="1" showInputMessage="1" showErrorMessage="1" promptTitle="Dates" prompt="Date de fin du séjour" sqref="A12:C12" xr:uid="{00000000-0002-0000-0200-000003000000}">
      <formula1>0</formula1>
      <formula2>0</formula2>
    </dataValidation>
    <dataValidation operator="equal" allowBlank="1" showErrorMessage="1" promptTitle="Carte SNCF" prompt="Sélectionnez le type de réduction présenté" sqref="G12" xr:uid="{00000000-0002-0000-02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200-000005000000}">
      <formula1>0</formula1>
      <formula2>0</formula2>
    </dataValidation>
  </dataValidations>
  <hyperlinks>
    <hyperlink ref="A63" r:id="rId1" xr:uid="{00000000-0004-0000-0200-000000000000}"/>
  </hyperlinks>
  <pageMargins left="0.24027777777777801" right="0.24027777777777801" top="0.30972222222222201" bottom="0.82847222222222205" header="0.51180555555555496" footer="0.30972222222222201"/>
  <pageSetup paperSize="9" firstPageNumber="0" orientation="portrait" horizontalDpi="300" verticalDpi="300"/>
  <headerFooter>
    <oddFooter>&amp;CVal d'Ille-Aubigné
1, La Métairie 35520 Montreuil le Gast
02 99 69 86 86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83"/>
  <sheetViews>
    <sheetView zoomScale="80" zoomScaleNormal="80" workbookViewId="0">
      <selection activeCell="M18" sqref="M18"/>
    </sheetView>
  </sheetViews>
  <sheetFormatPr baseColWidth="10" defaultColWidth="11.5703125" defaultRowHeight="12.75" x14ac:dyDescent="0.2"/>
  <cols>
    <col min="1" max="1" width="27.85546875" customWidth="1"/>
    <col min="2" max="3" width="17.5703125" customWidth="1"/>
    <col min="4" max="4" width="11.85546875" customWidth="1"/>
    <col min="5" max="5" width="17.42578125" customWidth="1"/>
    <col min="6" max="6" width="16.28515625" customWidth="1"/>
    <col min="7" max="7" width="24.85546875" customWidth="1"/>
    <col min="8" max="8" width="25.42578125" customWidth="1"/>
    <col min="9" max="9" width="15" customWidth="1"/>
    <col min="10" max="10" width="16.140625" customWidth="1"/>
    <col min="11" max="11" width="13.5703125" customWidth="1"/>
    <col min="12" max="12" width="13.42578125" customWidth="1"/>
    <col min="13" max="13" width="12.42578125" customWidth="1"/>
    <col min="14" max="14" width="16.28515625" customWidth="1"/>
    <col min="15" max="15" width="16.42578125" hidden="1"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26">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72.75" customHeight="1" x14ac:dyDescent="0.2">
      <c r="A12" s="107" t="s">
        <v>30</v>
      </c>
      <c r="B12" s="108" t="s">
        <v>53</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1">
        <f t="shared" ref="C51" si="5">SUM(C13:C50)</f>
        <v>0</v>
      </c>
      <c r="D51" s="45">
        <f t="shared" ref="D51:K51" si="6">SUM(D13:D50)</f>
        <v>0</v>
      </c>
      <c r="E51" s="45">
        <f t="shared" si="6"/>
        <v>0</v>
      </c>
      <c r="F51" s="45">
        <f t="shared" si="6"/>
        <v>0</v>
      </c>
      <c r="G51" s="45">
        <f t="shared" si="6"/>
        <v>0</v>
      </c>
      <c r="H51" s="45">
        <f t="shared" si="6"/>
        <v>0</v>
      </c>
      <c r="I51" s="47">
        <f t="shared" si="6"/>
        <v>0</v>
      </c>
      <c r="J51" s="47">
        <f t="shared" si="6"/>
        <v>0</v>
      </c>
      <c r="K51" s="48">
        <f t="shared" si="6"/>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55</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41.1"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300-000000000000}">
      <formula1>"janvier,février,mars,avril,mai,juin,juillet,aôut,septembre,Octobre,Novembre,Décembre"</formula1>
      <formula2>0</formula2>
    </dataValidation>
    <dataValidation operator="equal" allowBlank="1" showErrorMessage="1" sqref="H3:J3 A13:C50" xr:uid="{00000000-0002-0000-0300-000001000000}">
      <formula1>0</formula1>
      <formula2>0</formula2>
    </dataValidation>
    <dataValidation operator="equal" allowBlank="1" showInputMessage="1" showErrorMessage="1" promptTitle="Nombre de lits" sqref="A8:D8" xr:uid="{00000000-0002-0000-0300-000002000000}">
      <formula1>0</formula1>
      <formula2>0</formula2>
    </dataValidation>
    <dataValidation operator="equal" allowBlank="1" showInputMessage="1" showErrorMessage="1" promptTitle="Dates" prompt="Date de fin du séjour" sqref="A12:C12" xr:uid="{00000000-0002-0000-0300-000003000000}">
      <formula1>0</formula1>
      <formula2>0</formula2>
    </dataValidation>
    <dataValidation operator="equal" allowBlank="1" showErrorMessage="1" promptTitle="Carte SNCF" prompt="Sélectionnez le type de réduction présenté" sqref="G12" xr:uid="{00000000-0002-0000-03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300-000005000000}">
      <formula1>0</formula1>
      <formula2>0</formula2>
    </dataValidation>
  </dataValidations>
  <hyperlinks>
    <hyperlink ref="A63" r:id="rId1" xr:uid="{00000000-0004-0000-0300-000000000000}"/>
  </hyperlinks>
  <pageMargins left="0.24027777777777801" right="0.24027777777777801" top="0.30972222222222201" bottom="0.82847222222222205" header="0.51180555555555496" footer="0.30972222222222201"/>
  <pageSetup paperSize="9" firstPageNumber="0" orientation="portrait" horizontalDpi="300" verticalDpi="300"/>
  <headerFooter>
    <oddFooter>&amp;CVal d'Ille-Aubigné
1, La Métairie 35520 Montreuil le Gast
02 99 69 86 86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80"/>
    <pageSetUpPr fitToPage="1"/>
  </sheetPr>
  <dimension ref="A1:BL84"/>
  <sheetViews>
    <sheetView zoomScale="80" zoomScaleNormal="80" workbookViewId="0">
      <selection activeCell="O11" sqref="O11"/>
    </sheetView>
  </sheetViews>
  <sheetFormatPr baseColWidth="10" defaultColWidth="11.5703125" defaultRowHeight="12.75" x14ac:dyDescent="0.2"/>
  <cols>
    <col min="1" max="1" width="27.85546875" customWidth="1"/>
    <col min="2" max="2" width="14.140625" style="132" bestFit="1" customWidth="1"/>
    <col min="3" max="3" width="11.85546875" customWidth="1"/>
    <col min="4" max="4" width="17.42578125" customWidth="1"/>
    <col min="5" max="5" width="16.28515625" customWidth="1"/>
    <col min="6" max="6" width="26.28515625" customWidth="1"/>
    <col min="7" max="7" width="26" customWidth="1"/>
    <col min="8" max="10" width="16.28515625" customWidth="1"/>
    <col min="11" max="11" width="13.42578125" customWidth="1"/>
    <col min="12" max="12" width="12.42578125" customWidth="1"/>
    <col min="13" max="13" width="16.28515625" customWidth="1"/>
    <col min="14" max="14" width="7.85546875" hidden="1" customWidth="1"/>
    <col min="15" max="15" width="15.85546875" customWidth="1"/>
    <col min="16" max="64" width="11.42578125" customWidth="1"/>
  </cols>
  <sheetData>
    <row r="1" spans="1:64" ht="29.1" customHeight="1" x14ac:dyDescent="0.3">
      <c r="C1" s="155" t="s">
        <v>0</v>
      </c>
      <c r="D1" s="155"/>
      <c r="E1" s="155"/>
      <c r="F1" s="155"/>
      <c r="G1" s="155"/>
      <c r="H1" s="155"/>
      <c r="I1" s="155"/>
      <c r="J1" s="155"/>
      <c r="K1" s="155"/>
      <c r="L1" s="6"/>
      <c r="M1" s="6"/>
      <c r="N1" s="6"/>
      <c r="O1" s="6"/>
    </row>
    <row r="2" spans="1:64" ht="29.1" customHeight="1" x14ac:dyDescent="0.3">
      <c r="C2" s="157" t="s">
        <v>56</v>
      </c>
      <c r="D2" s="157"/>
      <c r="E2" s="157"/>
      <c r="F2" s="157"/>
      <c r="G2" s="157"/>
      <c r="H2" s="157"/>
      <c r="I2" s="157"/>
      <c r="J2" s="157"/>
      <c r="K2" s="17"/>
      <c r="L2" s="6" t="s">
        <v>25</v>
      </c>
      <c r="M2" s="6"/>
      <c r="N2" s="6"/>
      <c r="O2" s="6"/>
    </row>
    <row r="3" spans="1:64" ht="24" customHeight="1" x14ac:dyDescent="0.35">
      <c r="C3" s="60" t="s">
        <v>57</v>
      </c>
      <c r="D3" s="175" t="s">
        <v>58</v>
      </c>
      <c r="E3" s="175"/>
      <c r="F3" s="60" t="s">
        <v>26</v>
      </c>
      <c r="G3" s="19">
        <v>2022</v>
      </c>
      <c r="H3" s="20"/>
      <c r="I3" s="20"/>
      <c r="J3" s="6"/>
      <c r="K3" s="6"/>
      <c r="L3" s="6"/>
      <c r="M3" s="6"/>
      <c r="N3" s="6"/>
      <c r="O3" s="6"/>
    </row>
    <row r="4" spans="1:64" ht="36" customHeight="1" x14ac:dyDescent="0.3">
      <c r="A4" s="10" t="s">
        <v>27</v>
      </c>
      <c r="B4" s="133"/>
      <c r="C4" s="167">
        <f>BASE_2022!B4</f>
        <v>0</v>
      </c>
      <c r="D4" s="167"/>
      <c r="E4" s="167"/>
      <c r="F4" s="10" t="s">
        <v>8</v>
      </c>
      <c r="G4" s="167">
        <f>Janvier!H4</f>
        <v>0</v>
      </c>
      <c r="H4" s="167"/>
      <c r="I4" s="167"/>
      <c r="J4" s="167"/>
      <c r="K4" s="21"/>
      <c r="L4" s="21"/>
      <c r="M4" s="22"/>
      <c r="O4" s="23"/>
    </row>
    <row r="5" spans="1:64" ht="36" customHeight="1" x14ac:dyDescent="0.3">
      <c r="A5" s="151" t="s">
        <v>10</v>
      </c>
      <c r="B5" s="151"/>
      <c r="C5" s="151"/>
      <c r="D5" s="167">
        <f>Janvier!E5</f>
        <v>0</v>
      </c>
      <c r="E5" s="167"/>
      <c r="F5" s="167"/>
      <c r="G5" s="167"/>
      <c r="H5" s="167"/>
      <c r="I5" s="167"/>
      <c r="J5" s="167"/>
      <c r="K5" s="21"/>
      <c r="L5" s="21"/>
      <c r="M5" s="22"/>
      <c r="O5" s="23"/>
    </row>
    <row r="6" spans="1:64" ht="31.5" customHeight="1" x14ac:dyDescent="0.3">
      <c r="A6" s="151" t="s">
        <v>12</v>
      </c>
      <c r="B6" s="151"/>
      <c r="C6" s="151"/>
      <c r="D6" s="174">
        <f>Janvier!E6</f>
        <v>0</v>
      </c>
      <c r="E6" s="174"/>
      <c r="F6" s="174"/>
      <c r="G6" s="174"/>
      <c r="H6" s="174"/>
      <c r="I6" s="174"/>
      <c r="J6" s="174"/>
      <c r="K6" s="21"/>
      <c r="L6" s="21"/>
    </row>
    <row r="7" spans="1:64" ht="21" customHeight="1" x14ac:dyDescent="0.3">
      <c r="A7" s="7" t="s">
        <v>14</v>
      </c>
      <c r="B7" s="134"/>
      <c r="C7" s="167">
        <f>Janvier!D7</f>
        <v>0</v>
      </c>
      <c r="D7" s="167"/>
      <c r="E7" s="167"/>
      <c r="F7" s="7"/>
      <c r="G7" s="7"/>
      <c r="H7" s="7"/>
      <c r="I7" s="7"/>
      <c r="J7" s="7"/>
      <c r="K7" s="21"/>
      <c r="L7" s="21"/>
    </row>
    <row r="8" spans="1:64" ht="24.75" customHeight="1" x14ac:dyDescent="0.3">
      <c r="A8" s="151" t="s">
        <v>16</v>
      </c>
      <c r="B8" s="151"/>
      <c r="C8" s="151"/>
      <c r="D8" s="24">
        <f>BASE_2022!C8</f>
        <v>0</v>
      </c>
      <c r="E8" s="10"/>
      <c r="F8" s="10" t="s">
        <v>17</v>
      </c>
      <c r="G8" s="25">
        <f>Janvier!H8</f>
        <v>0</v>
      </c>
      <c r="H8" s="10"/>
      <c r="I8" s="10"/>
      <c r="J8" s="10"/>
      <c r="K8" s="21"/>
      <c r="L8" s="21"/>
    </row>
    <row r="9" spans="1:64" ht="45.75" customHeight="1" x14ac:dyDescent="0.3">
      <c r="A9" s="152" t="s">
        <v>59</v>
      </c>
      <c r="B9" s="152"/>
      <c r="C9" s="152"/>
      <c r="D9" s="172" t="str">
        <f>BASE_2022!C9</f>
        <v>Hôtels de tourisme 5 étoiles, résidences de tourisme 5 étoiles, meublés de tourisme 5 étoiles</v>
      </c>
      <c r="E9" s="172"/>
      <c r="F9" s="172"/>
      <c r="G9" s="152" t="s">
        <v>60</v>
      </c>
      <c r="H9" s="152"/>
      <c r="I9" s="152"/>
      <c r="J9" s="26">
        <f>BASE_2022!G9</f>
        <v>0.7</v>
      </c>
      <c r="L9" s="21"/>
    </row>
    <row r="11" spans="1:64" ht="22.35" customHeight="1" x14ac:dyDescent="0.2">
      <c r="A11" s="27">
        <v>1</v>
      </c>
      <c r="B11" s="135">
        <v>2</v>
      </c>
      <c r="C11" s="27">
        <v>3</v>
      </c>
      <c r="D11" s="28">
        <v>4</v>
      </c>
      <c r="E11" s="28">
        <v>5</v>
      </c>
      <c r="F11" s="29">
        <v>6</v>
      </c>
      <c r="G11" s="28">
        <v>7</v>
      </c>
      <c r="H11" s="28">
        <v>8</v>
      </c>
      <c r="I11" s="28">
        <v>9</v>
      </c>
      <c r="J11" s="28">
        <v>10</v>
      </c>
    </row>
    <row r="12" spans="1:64" ht="72.75" customHeight="1" x14ac:dyDescent="0.2">
      <c r="A12" s="107" t="s">
        <v>30</v>
      </c>
      <c r="B12" s="147" t="s">
        <v>32</v>
      </c>
      <c r="C12" s="108" t="s">
        <v>33</v>
      </c>
      <c r="D12" s="108" t="s">
        <v>34</v>
      </c>
      <c r="E12" s="109" t="s">
        <v>35</v>
      </c>
      <c r="F12" s="110" t="s">
        <v>61</v>
      </c>
      <c r="G12" s="110" t="s">
        <v>37</v>
      </c>
      <c r="H12" s="111" t="s">
        <v>38</v>
      </c>
      <c r="I12" s="111" t="s">
        <v>39</v>
      </c>
      <c r="J12" s="150" t="s">
        <v>40</v>
      </c>
    </row>
    <row r="13" spans="1:64" ht="23.25" customHeight="1" x14ac:dyDescent="0.2">
      <c r="A13" s="113" t="s">
        <v>62</v>
      </c>
      <c r="B13" s="147">
        <f>Janvier!C51</f>
        <v>0</v>
      </c>
      <c r="C13" s="108">
        <f>Janvier!D51</f>
        <v>0</v>
      </c>
      <c r="D13" s="108">
        <f>Janvier!E51</f>
        <v>0</v>
      </c>
      <c r="E13" s="108">
        <f>Janvier!F51</f>
        <v>0</v>
      </c>
      <c r="F13" s="108">
        <f>Janvier!G51</f>
        <v>0</v>
      </c>
      <c r="G13" s="108">
        <f>Janvier!H51</f>
        <v>0</v>
      </c>
      <c r="H13" s="114">
        <f>Janvier!I51</f>
        <v>0</v>
      </c>
      <c r="I13" s="114">
        <f>Janvier!J51</f>
        <v>0</v>
      </c>
      <c r="J13" s="115">
        <f>Janvier!K51</f>
        <v>0</v>
      </c>
      <c r="N13" s="37"/>
    </row>
    <row r="14" spans="1:64" ht="20.100000000000001" customHeight="1" x14ac:dyDescent="0.2">
      <c r="A14" s="116" t="s">
        <v>63</v>
      </c>
      <c r="B14" s="148">
        <f>Février!C51</f>
        <v>0</v>
      </c>
      <c r="C14" s="108">
        <f>Février!D51</f>
        <v>0</v>
      </c>
      <c r="D14" s="108">
        <f>Février!E51</f>
        <v>0</v>
      </c>
      <c r="E14" s="108">
        <f>Février!F51</f>
        <v>0</v>
      </c>
      <c r="F14" s="108">
        <f>Février!G51</f>
        <v>0</v>
      </c>
      <c r="G14" s="108">
        <f>Février!H51</f>
        <v>0</v>
      </c>
      <c r="H14" s="114">
        <f>Février!I51</f>
        <v>0</v>
      </c>
      <c r="I14" s="114">
        <f>Février!J51</f>
        <v>0</v>
      </c>
      <c r="J14" s="115">
        <f>Février!K51</f>
        <v>0</v>
      </c>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row>
    <row r="15" spans="1:64" ht="20.100000000000001" customHeight="1" x14ac:dyDescent="0.2">
      <c r="A15" s="116" t="s">
        <v>64</v>
      </c>
      <c r="B15" s="148">
        <f>Mars!C51</f>
        <v>0</v>
      </c>
      <c r="C15" s="108">
        <f>Mars!D51</f>
        <v>0</v>
      </c>
      <c r="D15" s="108">
        <f>Mars!E51</f>
        <v>0</v>
      </c>
      <c r="E15" s="108">
        <f>Mars!F51</f>
        <v>0</v>
      </c>
      <c r="F15" s="108">
        <f>Mars!G51</f>
        <v>0</v>
      </c>
      <c r="G15" s="108">
        <f>Mars!H51</f>
        <v>0</v>
      </c>
      <c r="H15" s="114">
        <f>Mars!I51</f>
        <v>0</v>
      </c>
      <c r="I15" s="114">
        <f>Mars!J51</f>
        <v>0</v>
      </c>
      <c r="J15" s="115">
        <f>Mars!K51</f>
        <v>0</v>
      </c>
      <c r="N15" s="37"/>
    </row>
    <row r="16" spans="1:64" ht="20.100000000000001" customHeight="1" x14ac:dyDescent="0.25">
      <c r="A16" s="117" t="s">
        <v>65</v>
      </c>
      <c r="B16" s="136">
        <f t="shared" ref="B16:J16" si="0">SUM(B13:B15)</f>
        <v>0</v>
      </c>
      <c r="C16" s="118">
        <f t="shared" si="0"/>
        <v>0</v>
      </c>
      <c r="D16" s="118">
        <f t="shared" si="0"/>
        <v>0</v>
      </c>
      <c r="E16" s="118">
        <f t="shared" si="0"/>
        <v>0</v>
      </c>
      <c r="F16" s="118">
        <f t="shared" si="0"/>
        <v>0</v>
      </c>
      <c r="G16" s="118">
        <f t="shared" si="0"/>
        <v>0</v>
      </c>
      <c r="H16" s="119">
        <f>SUM(H13:H15)</f>
        <v>0</v>
      </c>
      <c r="I16" s="119">
        <f t="shared" si="0"/>
        <v>0</v>
      </c>
      <c r="J16" s="119">
        <f t="shared" si="0"/>
        <v>0</v>
      </c>
      <c r="N16" s="37"/>
    </row>
    <row r="17" spans="1:15" ht="23.25" customHeight="1" x14ac:dyDescent="0.3">
      <c r="A17" s="61"/>
      <c r="B17" s="137"/>
      <c r="C17" s="50"/>
      <c r="D17" s="50"/>
      <c r="E17" s="51"/>
      <c r="F17" s="51"/>
      <c r="J17" s="63"/>
      <c r="N17" s="37"/>
    </row>
    <row r="18" spans="1:15" ht="21" customHeight="1" x14ac:dyDescent="0.25">
      <c r="A18" s="64"/>
      <c r="B18" s="138"/>
      <c r="C18" s="52"/>
      <c r="D18" s="52"/>
      <c r="E18" s="52"/>
      <c r="F18" s="52"/>
      <c r="G18" s="52"/>
      <c r="H18" s="52"/>
      <c r="I18" s="52"/>
      <c r="J18" s="63"/>
      <c r="K18" s="52"/>
      <c r="L18" s="52"/>
      <c r="M18" s="52"/>
      <c r="N18" s="37"/>
      <c r="O18" s="52"/>
    </row>
    <row r="19" spans="1:15" ht="24.75" customHeight="1" x14ac:dyDescent="0.25">
      <c r="A19" s="66"/>
      <c r="B19" s="139"/>
      <c r="J19" s="63"/>
      <c r="N19" s="37"/>
    </row>
    <row r="20" spans="1:15" ht="21" customHeight="1" x14ac:dyDescent="0.35">
      <c r="A20" s="68"/>
      <c r="C20" s="70"/>
      <c r="D20" s="70"/>
      <c r="E20" s="71"/>
      <c r="F20" s="72"/>
      <c r="J20" s="63"/>
      <c r="N20" s="37"/>
    </row>
    <row r="21" spans="1:15" ht="21" customHeight="1" x14ac:dyDescent="0.35">
      <c r="A21" s="68"/>
      <c r="C21" s="70"/>
      <c r="D21" s="70"/>
      <c r="E21" s="71"/>
      <c r="F21" s="72"/>
      <c r="J21" s="63"/>
      <c r="N21" s="37"/>
    </row>
    <row r="22" spans="1:15" ht="24" customHeight="1" x14ac:dyDescent="0.3">
      <c r="A22" s="68"/>
      <c r="C22" s="73"/>
      <c r="D22" s="73"/>
      <c r="E22" s="73"/>
      <c r="F22" s="73"/>
      <c r="J22" s="63"/>
      <c r="N22" s="37"/>
    </row>
    <row r="23" spans="1:15" ht="18.75" customHeight="1" x14ac:dyDescent="0.3">
      <c r="A23" s="68"/>
      <c r="C23" s="74"/>
      <c r="D23" s="74"/>
      <c r="E23" s="74"/>
      <c r="F23" s="74"/>
      <c r="J23" s="63"/>
      <c r="L23" s="23"/>
      <c r="M23" s="23"/>
      <c r="N23" s="37"/>
    </row>
    <row r="24" spans="1:15" ht="21" customHeight="1" x14ac:dyDescent="0.3">
      <c r="A24" s="68"/>
      <c r="C24" s="74"/>
      <c r="D24" s="74"/>
      <c r="E24" s="74"/>
      <c r="F24" s="74"/>
      <c r="J24" s="63"/>
      <c r="N24" s="37"/>
    </row>
    <row r="25" spans="1:15" ht="41.1" customHeight="1" x14ac:dyDescent="0.3">
      <c r="A25" s="75"/>
      <c r="B25" s="140"/>
      <c r="C25" s="77"/>
      <c r="D25" s="77"/>
      <c r="E25" s="77"/>
      <c r="F25" s="74"/>
      <c r="G25" s="22"/>
      <c r="H25" s="22"/>
      <c r="I25" s="22"/>
      <c r="J25" s="63"/>
      <c r="K25" s="22"/>
      <c r="N25" s="37"/>
    </row>
    <row r="26" spans="1:15" ht="62.1" customHeight="1" x14ac:dyDescent="0.3">
      <c r="A26" s="68"/>
      <c r="C26" s="78"/>
      <c r="D26" s="78"/>
      <c r="E26" s="78"/>
      <c r="F26" s="74"/>
      <c r="J26" s="63"/>
      <c r="N26" s="37"/>
    </row>
    <row r="27" spans="1:15" ht="62.1" customHeight="1" x14ac:dyDescent="0.3">
      <c r="A27" s="68"/>
      <c r="C27" s="78"/>
      <c r="D27" s="78"/>
      <c r="E27" s="78"/>
      <c r="F27" s="74"/>
      <c r="J27" s="63"/>
      <c r="N27" s="37"/>
    </row>
    <row r="28" spans="1:15" ht="62.1" customHeight="1" x14ac:dyDescent="0.3">
      <c r="A28" s="79" t="s">
        <v>66</v>
      </c>
      <c r="B28" s="141"/>
      <c r="C28" s="81"/>
      <c r="D28" s="82"/>
      <c r="E28" s="83" t="s">
        <v>67</v>
      </c>
      <c r="F28" s="84"/>
      <c r="J28" s="63"/>
      <c r="K28" s="85"/>
      <c r="N28" s="37"/>
    </row>
    <row r="29" spans="1:15" ht="39.75" customHeight="1" x14ac:dyDescent="0.2">
      <c r="A29" s="173" t="s">
        <v>51</v>
      </c>
      <c r="B29" s="173"/>
      <c r="C29" s="173"/>
      <c r="D29" s="173"/>
      <c r="E29" s="173"/>
      <c r="F29" s="173"/>
      <c r="G29" s="173"/>
      <c r="H29" s="173"/>
      <c r="I29" s="173"/>
      <c r="J29" s="173">
        <f>IF($J$9=0.0505,N29*(C29*D29),$J$9*C29*D29)</f>
        <v>0</v>
      </c>
      <c r="N29" s="37"/>
    </row>
    <row r="30" spans="1:15" ht="12.75" customHeight="1" x14ac:dyDescent="0.2">
      <c r="A30" s="171" t="s">
        <v>52</v>
      </c>
      <c r="B30" s="171"/>
      <c r="C30" s="171"/>
      <c r="D30" s="171"/>
      <c r="E30" s="171"/>
      <c r="F30" s="171"/>
      <c r="G30" s="171"/>
      <c r="H30" s="171"/>
      <c r="I30" s="171"/>
      <c r="J30" s="171">
        <f>IF($J$9=0.0505,N30*(C30*D30),$J$9*C30*D30)</f>
        <v>0</v>
      </c>
      <c r="N30" s="37"/>
    </row>
    <row r="31" spans="1:15" ht="12.75" customHeight="1" x14ac:dyDescent="0.2"/>
    <row r="32" spans="1:15" ht="12.75" customHeight="1" x14ac:dyDescent="0.2"/>
    <row r="33" spans="1:9" ht="12.75" customHeight="1" x14ac:dyDescent="0.2"/>
    <row r="34" spans="1:9" ht="12.75" customHeight="1" x14ac:dyDescent="0.2">
      <c r="A34" s="86"/>
      <c r="B34" s="142"/>
      <c r="D34" s="87"/>
      <c r="E34" s="87"/>
      <c r="G34" s="88"/>
      <c r="H34" s="88"/>
      <c r="I34" s="88"/>
    </row>
    <row r="35" spans="1:9" ht="12.75" customHeight="1" x14ac:dyDescent="0.2">
      <c r="A35" s="86"/>
      <c r="B35" s="142"/>
      <c r="D35" s="89"/>
      <c r="E35" s="89"/>
      <c r="G35" s="88"/>
      <c r="H35" s="88"/>
      <c r="I35" s="88"/>
    </row>
    <row r="36" spans="1:9" ht="12.75" customHeight="1" x14ac:dyDescent="0.2">
      <c r="A36" s="86"/>
      <c r="B36" s="142"/>
      <c r="D36" s="89"/>
      <c r="E36" s="89"/>
      <c r="G36" s="88"/>
      <c r="H36" s="88"/>
      <c r="I36" s="88"/>
    </row>
    <row r="37" spans="1:9" ht="16.5" customHeight="1" x14ac:dyDescent="0.2">
      <c r="A37" s="86"/>
      <c r="B37" s="142"/>
      <c r="D37" s="89"/>
      <c r="E37" s="89"/>
      <c r="F37" s="23"/>
      <c r="G37" s="88"/>
      <c r="H37" s="88"/>
      <c r="I37" s="88"/>
    </row>
    <row r="38" spans="1:9" ht="18.75" customHeight="1" x14ac:dyDescent="0.2">
      <c r="A38" s="86"/>
      <c r="B38" s="142"/>
      <c r="D38" s="89"/>
      <c r="E38" s="89"/>
      <c r="F38" s="23"/>
      <c r="G38" s="88"/>
      <c r="H38" s="88"/>
      <c r="I38" s="88"/>
    </row>
    <row r="39" spans="1:9" ht="19.5" customHeight="1" x14ac:dyDescent="0.2">
      <c r="A39" s="86"/>
      <c r="B39" s="142"/>
      <c r="D39" s="89"/>
      <c r="E39" s="89"/>
      <c r="F39" s="23"/>
      <c r="G39" s="88"/>
      <c r="H39" s="88"/>
      <c r="I39" s="88"/>
    </row>
    <row r="40" spans="1:9" ht="20.25" customHeight="1" x14ac:dyDescent="0.2">
      <c r="A40" s="89"/>
      <c r="B40" s="143"/>
      <c r="C40" s="89"/>
      <c r="D40" s="89"/>
      <c r="E40" s="89"/>
      <c r="F40" s="90"/>
    </row>
    <row r="41" spans="1:9" x14ac:dyDescent="0.2">
      <c r="F41" s="23"/>
    </row>
    <row r="49" spans="1:3" ht="12.75" customHeight="1" x14ac:dyDescent="0.2"/>
    <row r="50" spans="1:3" x14ac:dyDescent="0.2">
      <c r="A50" s="86"/>
      <c r="B50" s="142"/>
      <c r="C50" s="88"/>
    </row>
    <row r="51" spans="1:3" x14ac:dyDescent="0.2">
      <c r="A51" s="86"/>
      <c r="B51" s="142"/>
      <c r="C51" s="88"/>
    </row>
    <row r="52" spans="1:3" x14ac:dyDescent="0.2">
      <c r="A52" s="86"/>
      <c r="B52" s="142"/>
      <c r="C52" s="88"/>
    </row>
    <row r="53" spans="1:3" x14ac:dyDescent="0.2">
      <c r="A53" s="86"/>
      <c r="B53" s="142"/>
      <c r="C53" s="88"/>
    </row>
    <row r="54" spans="1:3" x14ac:dyDescent="0.2">
      <c r="A54" s="86"/>
      <c r="B54" s="142"/>
      <c r="C54" s="88"/>
    </row>
    <row r="55" spans="1:3" x14ac:dyDescent="0.2">
      <c r="A55" s="86"/>
      <c r="B55" s="142"/>
      <c r="C55" s="88"/>
    </row>
    <row r="70" spans="1:6" x14ac:dyDescent="0.2">
      <c r="A70" s="87"/>
      <c r="B70" s="144"/>
      <c r="C70" s="87"/>
      <c r="D70" s="87"/>
      <c r="E70" s="87"/>
      <c r="F70" s="91"/>
    </row>
    <row r="71" spans="1:6" x14ac:dyDescent="0.2">
      <c r="A71" s="89"/>
      <c r="B71" s="143"/>
      <c r="C71" s="89"/>
      <c r="D71" s="89"/>
      <c r="E71" s="89"/>
      <c r="F71" s="92"/>
    </row>
    <row r="72" spans="1:6" x14ac:dyDescent="0.2">
      <c r="A72" s="169"/>
      <c r="B72" s="169"/>
      <c r="C72" s="169"/>
      <c r="D72" s="169"/>
      <c r="E72" s="169"/>
      <c r="F72" s="92"/>
    </row>
    <row r="73" spans="1:6" x14ac:dyDescent="0.2">
      <c r="A73" s="169"/>
      <c r="B73" s="169"/>
      <c r="C73" s="169"/>
      <c r="D73" s="169"/>
      <c r="E73" s="169"/>
      <c r="F73" s="92"/>
    </row>
    <row r="74" spans="1:6" x14ac:dyDescent="0.2">
      <c r="A74" s="169"/>
      <c r="B74" s="169"/>
      <c r="C74" s="169"/>
      <c r="D74" s="169"/>
      <c r="E74" s="169"/>
      <c r="F74" s="92"/>
    </row>
    <row r="75" spans="1:6" x14ac:dyDescent="0.2">
      <c r="A75" s="169"/>
      <c r="B75" s="169"/>
      <c r="C75" s="169"/>
      <c r="D75" s="169"/>
      <c r="E75" s="169"/>
      <c r="F75" s="92"/>
    </row>
    <row r="76" spans="1:6" x14ac:dyDescent="0.2">
      <c r="A76" s="169"/>
      <c r="B76" s="169"/>
      <c r="C76" s="169"/>
      <c r="D76" s="169"/>
      <c r="E76" s="169"/>
      <c r="F76" s="92"/>
    </row>
    <row r="78" spans="1:6" x14ac:dyDescent="0.2">
      <c r="A78" s="170"/>
      <c r="B78" s="170"/>
      <c r="C78" s="170"/>
      <c r="D78" s="170"/>
      <c r="E78" s="170"/>
      <c r="F78" s="91"/>
    </row>
    <row r="79" spans="1:6" x14ac:dyDescent="0.2">
      <c r="A79" s="169"/>
      <c r="B79" s="169"/>
      <c r="C79" s="169"/>
      <c r="D79" s="169"/>
      <c r="E79" s="169"/>
      <c r="F79" s="92"/>
    </row>
    <row r="80" spans="1:6" x14ac:dyDescent="0.2">
      <c r="A80" s="169"/>
      <c r="B80" s="169"/>
      <c r="C80" s="169"/>
      <c r="D80" s="169"/>
      <c r="E80" s="169"/>
      <c r="F80" s="92"/>
    </row>
    <row r="81" spans="1:6" x14ac:dyDescent="0.2">
      <c r="A81" s="169"/>
      <c r="B81" s="169"/>
      <c r="C81" s="169"/>
      <c r="D81" s="169"/>
      <c r="E81" s="169"/>
      <c r="F81" s="92"/>
    </row>
    <row r="82" spans="1:6" x14ac:dyDescent="0.2">
      <c r="A82" s="169"/>
      <c r="B82" s="169"/>
      <c r="C82" s="169"/>
      <c r="D82" s="169"/>
      <c r="E82" s="169"/>
      <c r="F82" s="92"/>
    </row>
    <row r="83" spans="1:6" x14ac:dyDescent="0.2">
      <c r="A83" s="169"/>
      <c r="B83" s="169"/>
      <c r="C83" s="169"/>
      <c r="D83" s="169"/>
      <c r="E83" s="169"/>
      <c r="F83" s="92"/>
    </row>
    <row r="84" spans="1:6" x14ac:dyDescent="0.2">
      <c r="A84" s="169"/>
      <c r="B84" s="169"/>
      <c r="C84" s="169"/>
      <c r="D84" s="169"/>
      <c r="E84" s="169"/>
      <c r="F84" s="92"/>
    </row>
  </sheetData>
  <sheetProtection selectLockedCells="1"/>
  <mergeCells count="28">
    <mergeCell ref="C1:K1"/>
    <mergeCell ref="C2:J2"/>
    <mergeCell ref="D3:E3"/>
    <mergeCell ref="C4:E4"/>
    <mergeCell ref="G4:J4"/>
    <mergeCell ref="A5:C5"/>
    <mergeCell ref="D5:J5"/>
    <mergeCell ref="A6:C6"/>
    <mergeCell ref="D6:J6"/>
    <mergeCell ref="C7:E7"/>
    <mergeCell ref="A8:C8"/>
    <mergeCell ref="A9:C9"/>
    <mergeCell ref="D9:F9"/>
    <mergeCell ref="G9:I9"/>
    <mergeCell ref="A29:J29"/>
    <mergeCell ref="A30:J30"/>
    <mergeCell ref="A72:E72"/>
    <mergeCell ref="A73:E73"/>
    <mergeCell ref="A74:E74"/>
    <mergeCell ref="A75:E75"/>
    <mergeCell ref="A82:E82"/>
    <mergeCell ref="A83:E83"/>
    <mergeCell ref="A84:E84"/>
    <mergeCell ref="A76:E76"/>
    <mergeCell ref="A78:E78"/>
    <mergeCell ref="A79:E79"/>
    <mergeCell ref="A80:E80"/>
    <mergeCell ref="A81:E81"/>
  </mergeCells>
  <dataValidations count="6">
    <dataValidation operator="equal" allowBlank="1" showErrorMessage="1" sqref="D3 G3:I3 A14:B15" xr:uid="{00000000-0002-0000-0400-000000000000}">
      <formula1>0</formula1>
      <formula2>0</formula2>
    </dataValidation>
    <dataValidation operator="equal" allowBlank="1" showInputMessage="1" showErrorMessage="1" promptTitle="Nombre de lits" sqref="A8:C8" xr:uid="{00000000-0002-0000-0400-000001000000}">
      <formula1>0</formula1>
      <formula2>0</formula2>
    </dataValidation>
    <dataValidation operator="equal" allowBlank="1" showInputMessage="1" showErrorMessage="1" promptTitle="Dates" prompt="Date de fin du séjour" sqref="A12:B13" xr:uid="{00000000-0002-0000-0400-000002000000}">
      <formula1>0</formula1>
      <formula2>0</formula2>
    </dataValidation>
    <dataValidation operator="equal" allowBlank="1" showErrorMessage="1" promptTitle="Carte SNCF" prompt="Sélectionnez le type de réduction présenté" sqref="F12" xr:uid="{00000000-0002-0000-0400-000003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G12:I12" xr:uid="{00000000-0002-0000-0400-000004000000}">
      <formula1>0</formula1>
      <formula2>0</formula2>
    </dataValidation>
    <dataValidation type="list" operator="equal" allowBlank="1" showErrorMessage="1" sqref="J9" xr:uid="{00000000-0002-0000-0400-000005000000}">
      <formula1>"0,20€,0,40€,0,60€,0,75€,1,00,"</formula1>
      <formula2>0</formula2>
    </dataValidation>
  </dataValidations>
  <hyperlinks>
    <hyperlink ref="A29" r:id="rId1" xr:uid="{00000000-0004-0000-0400-000000000000}"/>
  </hyperlinks>
  <printOptions horizontalCentered="1"/>
  <pageMargins left="0.7" right="0.7" top="0.75" bottom="0.75" header="0.51180555555555496" footer="0.51180555555555496"/>
  <pageSetup paperSize="9" firstPageNumber="0" orientation="portrait" horizontalDpi="300" verticalDpi="30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M83"/>
  <sheetViews>
    <sheetView zoomScale="80" zoomScaleNormal="80" workbookViewId="0">
      <selection activeCell="N12" sqref="N12"/>
    </sheetView>
  </sheetViews>
  <sheetFormatPr baseColWidth="10" defaultColWidth="11.5703125" defaultRowHeight="12.75" x14ac:dyDescent="0.2"/>
  <cols>
    <col min="1" max="1" width="27.85546875" customWidth="1"/>
    <col min="2" max="3" width="17.5703125" customWidth="1"/>
    <col min="4" max="4" width="11.85546875" customWidth="1"/>
    <col min="5" max="5" width="17.42578125" customWidth="1"/>
    <col min="6" max="6" width="16.28515625" customWidth="1"/>
    <col min="7" max="7" width="25.5703125" customWidth="1"/>
    <col min="8" max="8" width="28.7109375" customWidth="1"/>
    <col min="9" max="9" width="15" customWidth="1"/>
    <col min="10" max="10" width="16.140625" customWidth="1"/>
    <col min="11" max="11" width="13.5703125" customWidth="1"/>
    <col min="12" max="12" width="13.42578125" customWidth="1"/>
    <col min="13" max="13" width="12.42578125" customWidth="1"/>
    <col min="14" max="14" width="16.28515625" customWidth="1"/>
    <col min="15" max="15" width="16.42578125" hidden="1"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26">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72.75" customHeight="1" x14ac:dyDescent="0.2">
      <c r="A12" s="107" t="s">
        <v>30</v>
      </c>
      <c r="B12" s="108" t="s">
        <v>53</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1">
        <f t="shared" ref="C51" si="5">SUM(C13:C50)</f>
        <v>0</v>
      </c>
      <c r="D51" s="45">
        <f t="shared" ref="D51:K51" si="6">SUM(D13:D50)</f>
        <v>0</v>
      </c>
      <c r="E51" s="45">
        <f t="shared" si="6"/>
        <v>0</v>
      </c>
      <c r="F51" s="45">
        <f t="shared" si="6"/>
        <v>0</v>
      </c>
      <c r="G51" s="45">
        <f t="shared" si="6"/>
        <v>0</v>
      </c>
      <c r="H51" s="45">
        <f t="shared" si="6"/>
        <v>0</v>
      </c>
      <c r="I51" s="47">
        <f t="shared" si="6"/>
        <v>0</v>
      </c>
      <c r="J51" s="47">
        <f t="shared" si="6"/>
        <v>0</v>
      </c>
      <c r="K51" s="48">
        <f t="shared" si="6"/>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68</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41.1"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500-000000000000}">
      <formula1>"janvier,février,mars,avril,mai,juin,juillet,aôut,septembre,Octobre,Novembre,Décembre"</formula1>
      <formula2>0</formula2>
    </dataValidation>
    <dataValidation operator="equal" allowBlank="1" showErrorMessage="1" sqref="H3:J3 A13:C50" xr:uid="{00000000-0002-0000-0500-000001000000}">
      <formula1>0</formula1>
      <formula2>0</formula2>
    </dataValidation>
    <dataValidation operator="equal" allowBlank="1" showInputMessage="1" showErrorMessage="1" promptTitle="Nombre de lits" sqref="A8:D8" xr:uid="{00000000-0002-0000-0500-000002000000}">
      <formula1>0</formula1>
      <formula2>0</formula2>
    </dataValidation>
    <dataValidation operator="equal" allowBlank="1" showInputMessage="1" showErrorMessage="1" promptTitle="Dates" prompt="Date de fin du séjour" sqref="A12:C12" xr:uid="{00000000-0002-0000-0500-000003000000}">
      <formula1>0</formula1>
      <formula2>0</formula2>
    </dataValidation>
    <dataValidation operator="equal" allowBlank="1" showErrorMessage="1" promptTitle="Carte SNCF" prompt="Sélectionnez le type de réduction présenté" sqref="G12" xr:uid="{00000000-0002-0000-05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500-000005000000}">
      <formula1>0</formula1>
      <formula2>0</formula2>
    </dataValidation>
  </dataValidations>
  <hyperlinks>
    <hyperlink ref="A63" r:id="rId1" xr:uid="{00000000-0004-0000-0500-000000000000}"/>
  </hyperlinks>
  <pageMargins left="0.24027777777777801" right="0.24027777777777801" top="0.30972222222222201" bottom="0.82847222222222205" header="0.51180555555555496" footer="0.30972222222222201"/>
  <pageSetup paperSize="9" firstPageNumber="0" orientation="portrait" horizontalDpi="300" verticalDpi="300"/>
  <headerFooter>
    <oddFooter>&amp;CVal d'Ille-Aubigné
1, La Métairie 35520 Montreuil le Gast
02 99 69 86 86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M83"/>
  <sheetViews>
    <sheetView zoomScale="80" zoomScaleNormal="80" workbookViewId="0">
      <selection activeCell="N15" sqref="N15"/>
    </sheetView>
  </sheetViews>
  <sheetFormatPr baseColWidth="10" defaultColWidth="11.5703125" defaultRowHeight="12.75" x14ac:dyDescent="0.2"/>
  <cols>
    <col min="1" max="1" width="27.85546875" customWidth="1"/>
    <col min="2" max="3" width="17.5703125" customWidth="1"/>
    <col min="4" max="4" width="11.85546875" customWidth="1"/>
    <col min="5" max="5" width="17.42578125" customWidth="1"/>
    <col min="6" max="6" width="16.28515625" customWidth="1"/>
    <col min="7" max="7" width="25.42578125" customWidth="1"/>
    <col min="8" max="8" width="28" customWidth="1"/>
    <col min="9" max="9" width="15" customWidth="1"/>
    <col min="10" max="10" width="16.140625" customWidth="1"/>
    <col min="11" max="11" width="13.5703125" customWidth="1"/>
    <col min="12" max="12" width="13.42578125" customWidth="1"/>
    <col min="13" max="13" width="12.42578125" customWidth="1"/>
    <col min="14" max="14" width="16.28515625" customWidth="1"/>
    <col min="15" max="15" width="16.42578125" hidden="1"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26">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72.75" customHeight="1" x14ac:dyDescent="0.2">
      <c r="A12" s="107" t="s">
        <v>30</v>
      </c>
      <c r="B12" s="108" t="s">
        <v>53</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1">
        <f t="shared" ref="C51" si="5">SUM(C13:C50)</f>
        <v>0</v>
      </c>
      <c r="D51" s="45">
        <f t="shared" ref="D51:K51" si="6">SUM(D13:D50)</f>
        <v>0</v>
      </c>
      <c r="E51" s="45">
        <f t="shared" si="6"/>
        <v>0</v>
      </c>
      <c r="F51" s="45">
        <f t="shared" si="6"/>
        <v>0</v>
      </c>
      <c r="G51" s="45">
        <f t="shared" si="6"/>
        <v>0</v>
      </c>
      <c r="H51" s="45">
        <f t="shared" si="6"/>
        <v>0</v>
      </c>
      <c r="I51" s="47">
        <f t="shared" si="6"/>
        <v>0</v>
      </c>
      <c r="J51" s="47">
        <f t="shared" si="6"/>
        <v>0</v>
      </c>
      <c r="K51" s="48">
        <f t="shared" si="6"/>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69</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41.1"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600-000000000000}">
      <formula1>"janvier,février,mars,avril,mai,juin,juillet,aôut,septembre,Octobre,Novembre,Décembre"</formula1>
      <formula2>0</formula2>
    </dataValidation>
    <dataValidation operator="equal" allowBlank="1" showErrorMessage="1" sqref="H3:J3 A13:C50" xr:uid="{00000000-0002-0000-0600-000001000000}">
      <formula1>0</formula1>
      <formula2>0</formula2>
    </dataValidation>
    <dataValidation operator="equal" allowBlank="1" showInputMessage="1" showErrorMessage="1" promptTitle="Nombre de lits" sqref="A8:D8" xr:uid="{00000000-0002-0000-0600-000002000000}">
      <formula1>0</formula1>
      <formula2>0</formula2>
    </dataValidation>
    <dataValidation operator="equal" allowBlank="1" showInputMessage="1" showErrorMessage="1" promptTitle="Dates" prompt="Date de fin du séjour" sqref="A12:C12" xr:uid="{00000000-0002-0000-0600-000003000000}">
      <formula1>0</formula1>
      <formula2>0</formula2>
    </dataValidation>
    <dataValidation operator="equal" allowBlank="1" showErrorMessage="1" promptTitle="Carte SNCF" prompt="Sélectionnez le type de réduction présenté" sqref="G12" xr:uid="{00000000-0002-0000-06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600-000005000000}">
      <formula1>0</formula1>
      <formula2>0</formula2>
    </dataValidation>
  </dataValidations>
  <hyperlinks>
    <hyperlink ref="A63" r:id="rId1" xr:uid="{00000000-0004-0000-0600-000000000000}"/>
  </hyperlinks>
  <pageMargins left="0.24027777777777801" right="0.24027777777777801" top="0.30972222222222201" bottom="0.82847222222222205" header="0.51180555555555496" footer="0.30972222222222201"/>
  <pageSetup paperSize="9" firstPageNumber="0" orientation="portrait" horizontalDpi="300" verticalDpi="300"/>
  <headerFooter>
    <oddFooter>&amp;CVal d'Ille-Aubigné
1, La Métairie 35520 Montreuil le Gast
02 99 69 86 86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M83"/>
  <sheetViews>
    <sheetView zoomScale="80" zoomScaleNormal="80" workbookViewId="0">
      <selection activeCell="N15" sqref="N15"/>
    </sheetView>
  </sheetViews>
  <sheetFormatPr baseColWidth="10" defaultColWidth="11.5703125" defaultRowHeight="12.75" x14ac:dyDescent="0.2"/>
  <cols>
    <col min="1" max="1" width="27.85546875" customWidth="1"/>
    <col min="2" max="3" width="17.5703125" customWidth="1"/>
    <col min="4" max="4" width="11.85546875" customWidth="1"/>
    <col min="5" max="5" width="17.42578125" customWidth="1"/>
    <col min="6" max="6" width="16.28515625" customWidth="1"/>
    <col min="7" max="7" width="25.42578125" customWidth="1"/>
    <col min="8" max="8" width="26.85546875" customWidth="1"/>
    <col min="9" max="9" width="15" customWidth="1"/>
    <col min="10" max="10" width="16.140625" customWidth="1"/>
    <col min="11" max="11" width="13.5703125" customWidth="1"/>
    <col min="12" max="12" width="13.42578125" customWidth="1"/>
    <col min="13" max="13" width="12.42578125" customWidth="1"/>
    <col min="14" max="14" width="16.28515625" customWidth="1"/>
    <col min="15" max="15" width="16.42578125" hidden="1"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26">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72.75" customHeight="1" x14ac:dyDescent="0.2">
      <c r="A12" s="107" t="s">
        <v>30</v>
      </c>
      <c r="B12" s="108" t="s">
        <v>53</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1">
        <f t="shared" ref="C51" si="5">SUM(C13:C50)</f>
        <v>0</v>
      </c>
      <c r="D51" s="45">
        <f t="shared" ref="D51:K51" si="6">SUM(D13:D50)</f>
        <v>0</v>
      </c>
      <c r="E51" s="45">
        <f t="shared" si="6"/>
        <v>0</v>
      </c>
      <c r="F51" s="45">
        <f t="shared" si="6"/>
        <v>0</v>
      </c>
      <c r="G51" s="45">
        <f t="shared" si="6"/>
        <v>0</v>
      </c>
      <c r="H51" s="45">
        <f t="shared" si="6"/>
        <v>0</v>
      </c>
      <c r="I51" s="47">
        <f t="shared" si="6"/>
        <v>0</v>
      </c>
      <c r="J51" s="47">
        <f t="shared" si="6"/>
        <v>0</v>
      </c>
      <c r="K51" s="48">
        <f t="shared" si="6"/>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70</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41.1"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700-000000000000}">
      <formula1>"janvier,février,mars,avril,mai,juin,juillet,aôut,septembre,Octobre,Novembre,Décembre"</formula1>
      <formula2>0</formula2>
    </dataValidation>
    <dataValidation operator="equal" allowBlank="1" showErrorMessage="1" sqref="H3:J3 A13:C50" xr:uid="{00000000-0002-0000-0700-000001000000}">
      <formula1>0</formula1>
      <formula2>0</formula2>
    </dataValidation>
    <dataValidation operator="equal" allowBlank="1" showInputMessage="1" showErrorMessage="1" promptTitle="Nombre de lits" sqref="A8:D8" xr:uid="{00000000-0002-0000-0700-000002000000}">
      <formula1>0</formula1>
      <formula2>0</formula2>
    </dataValidation>
    <dataValidation operator="equal" allowBlank="1" showInputMessage="1" showErrorMessage="1" promptTitle="Dates" prompt="Date de fin du séjour" sqref="A12:C12" xr:uid="{00000000-0002-0000-0700-000003000000}">
      <formula1>0</formula1>
      <formula2>0</formula2>
    </dataValidation>
    <dataValidation operator="equal" allowBlank="1" showErrorMessage="1" promptTitle="Carte SNCF" prompt="Sélectionnez le type de réduction présenté" sqref="G12" xr:uid="{00000000-0002-0000-07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700-000005000000}">
      <formula1>0</formula1>
      <formula2>0</formula2>
    </dataValidation>
  </dataValidations>
  <hyperlinks>
    <hyperlink ref="A63" r:id="rId1" xr:uid="{00000000-0004-0000-0700-000000000000}"/>
  </hyperlinks>
  <pageMargins left="0.24027777777777801" right="0.24027777777777801" top="0.30972222222222201" bottom="0.82847222222222205" header="0.51180555555555496" footer="0.30972222222222201"/>
  <pageSetup paperSize="9" firstPageNumber="0" orientation="portrait" horizontalDpi="300" verticalDpi="300"/>
  <headerFooter>
    <oddFooter>&amp;CVal d'Ille-Aubigné
1, La Métairie 35520 Montreuil le Gast
02 99 69 86 86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M83"/>
  <sheetViews>
    <sheetView zoomScale="80" zoomScaleNormal="80" workbookViewId="0">
      <selection activeCell="M21" sqref="M21"/>
    </sheetView>
  </sheetViews>
  <sheetFormatPr baseColWidth="10" defaultColWidth="11.5703125" defaultRowHeight="12.75" x14ac:dyDescent="0.2"/>
  <cols>
    <col min="1" max="1" width="27.85546875" customWidth="1"/>
    <col min="2" max="3" width="17.5703125" customWidth="1"/>
    <col min="4" max="4" width="11.85546875" customWidth="1"/>
    <col min="5" max="5" width="17.42578125" customWidth="1"/>
    <col min="6" max="6" width="16.28515625" customWidth="1"/>
    <col min="7" max="7" width="25" customWidth="1"/>
    <col min="8" max="8" width="26.5703125" customWidth="1"/>
    <col min="9" max="9" width="15" customWidth="1"/>
    <col min="10" max="10" width="16.140625" customWidth="1"/>
    <col min="11" max="11" width="13.5703125" customWidth="1"/>
    <col min="12" max="12" width="13.42578125" customWidth="1"/>
    <col min="13" max="13" width="12.42578125" customWidth="1"/>
    <col min="14" max="14" width="16.28515625" customWidth="1"/>
    <col min="15" max="15" width="16.42578125" hidden="1" customWidth="1"/>
    <col min="16" max="16" width="15.85546875" customWidth="1"/>
    <col min="17" max="65" width="11.42578125" customWidth="1"/>
  </cols>
  <sheetData>
    <row r="1" spans="1:65" ht="29.1" customHeight="1" x14ac:dyDescent="0.3">
      <c r="D1" s="155" t="s">
        <v>0</v>
      </c>
      <c r="E1" s="155"/>
      <c r="F1" s="155"/>
      <c r="G1" s="155"/>
      <c r="H1" s="155"/>
      <c r="I1" s="155"/>
      <c r="J1" s="155"/>
      <c r="K1" s="155"/>
      <c r="L1" s="16"/>
      <c r="M1" s="6"/>
      <c r="N1" s="6"/>
      <c r="O1" s="6"/>
      <c r="P1" s="6"/>
    </row>
    <row r="2" spans="1:65" ht="29.1" customHeight="1" x14ac:dyDescent="0.3">
      <c r="D2" s="157" t="s">
        <v>2</v>
      </c>
      <c r="E2" s="157"/>
      <c r="F2" s="157"/>
      <c r="G2" s="157"/>
      <c r="H2" s="157"/>
      <c r="I2" s="157"/>
      <c r="J2" s="157"/>
      <c r="K2" s="157"/>
      <c r="L2" s="17"/>
      <c r="M2" s="6" t="s">
        <v>25</v>
      </c>
      <c r="N2" s="6"/>
      <c r="O2" s="6"/>
      <c r="P2" s="6"/>
    </row>
    <row r="3" spans="1:65" ht="24" customHeight="1" x14ac:dyDescent="0.35">
      <c r="D3" s="1"/>
      <c r="E3" s="18"/>
      <c r="F3" s="3"/>
      <c r="G3" s="1" t="s">
        <v>26</v>
      </c>
      <c r="H3" s="19">
        <f>BASE_2022!F3</f>
        <v>2022</v>
      </c>
      <c r="I3" s="20"/>
      <c r="J3" s="20"/>
      <c r="K3" s="6"/>
      <c r="L3" s="6"/>
      <c r="M3" s="6"/>
      <c r="N3" s="6"/>
      <c r="O3" s="6"/>
      <c r="P3" s="6"/>
    </row>
    <row r="4" spans="1:65" ht="36" customHeight="1" x14ac:dyDescent="0.3">
      <c r="A4" s="7" t="s">
        <v>27</v>
      </c>
      <c r="B4" s="7"/>
      <c r="C4" s="7"/>
      <c r="D4" s="167">
        <f>BASE_2022!B4</f>
        <v>0</v>
      </c>
      <c r="E4" s="167"/>
      <c r="F4" s="167"/>
      <c r="G4" s="7" t="s">
        <v>28</v>
      </c>
      <c r="H4" s="167">
        <f>BASE_2022!F4</f>
        <v>0</v>
      </c>
      <c r="I4" s="167"/>
      <c r="J4" s="167"/>
      <c r="K4" s="167"/>
      <c r="L4" s="21"/>
      <c r="M4" s="21"/>
      <c r="N4" s="22"/>
      <c r="P4" s="23"/>
    </row>
    <row r="5" spans="1:65" ht="21.75" customHeight="1" x14ac:dyDescent="0.3">
      <c r="A5" s="151" t="s">
        <v>10</v>
      </c>
      <c r="B5" s="151"/>
      <c r="C5" s="151"/>
      <c r="D5" s="151"/>
      <c r="E5" s="167">
        <f>BASE_2022!C5</f>
        <v>0</v>
      </c>
      <c r="F5" s="167"/>
      <c r="G5" s="167"/>
      <c r="H5" s="167"/>
      <c r="I5" s="167"/>
      <c r="J5" s="167"/>
      <c r="K5" s="167"/>
      <c r="L5" s="21"/>
      <c r="M5" s="21"/>
    </row>
    <row r="6" spans="1:65" ht="21" customHeight="1" x14ac:dyDescent="0.3">
      <c r="A6" s="151" t="s">
        <v>12</v>
      </c>
      <c r="B6" s="151"/>
      <c r="C6" s="151"/>
      <c r="D6" s="151"/>
      <c r="E6" s="166">
        <f>BASE_2022!C6</f>
        <v>0</v>
      </c>
      <c r="F6" s="166"/>
      <c r="G6" s="166"/>
      <c r="H6" s="166"/>
      <c r="I6" s="166"/>
      <c r="J6" s="166"/>
      <c r="K6" s="166"/>
      <c r="L6" s="21"/>
      <c r="M6" s="21"/>
    </row>
    <row r="7" spans="1:65" ht="21" customHeight="1" x14ac:dyDescent="0.3">
      <c r="A7" s="7" t="s">
        <v>14</v>
      </c>
      <c r="B7" s="7"/>
      <c r="C7" s="7"/>
      <c r="D7" s="167">
        <f>BASE_2022!B7</f>
        <v>0</v>
      </c>
      <c r="E7" s="167"/>
      <c r="F7" s="167"/>
      <c r="G7" s="7"/>
      <c r="H7" s="7"/>
      <c r="I7" s="7"/>
      <c r="J7" s="7"/>
      <c r="K7" s="7"/>
      <c r="L7" s="21"/>
      <c r="M7" s="21"/>
    </row>
    <row r="8" spans="1:65" ht="24.75" customHeight="1" x14ac:dyDescent="0.3">
      <c r="A8" s="151" t="s">
        <v>16</v>
      </c>
      <c r="B8" s="151"/>
      <c r="C8" s="151"/>
      <c r="D8" s="151"/>
      <c r="E8" s="24">
        <f>BASE_2022!C8</f>
        <v>0</v>
      </c>
      <c r="F8" s="10"/>
      <c r="G8" s="7" t="s">
        <v>17</v>
      </c>
      <c r="H8" s="25">
        <f>BASE_2022!F8</f>
        <v>0</v>
      </c>
      <c r="I8" s="10"/>
      <c r="J8" s="10"/>
      <c r="K8" s="10"/>
      <c r="L8" s="21"/>
      <c r="M8" s="21"/>
    </row>
    <row r="9" spans="1:65" ht="66.400000000000006" customHeight="1" x14ac:dyDescent="0.3">
      <c r="A9" s="152" t="s">
        <v>29</v>
      </c>
      <c r="B9" s="152"/>
      <c r="C9" s="152"/>
      <c r="D9" s="152"/>
      <c r="E9" s="168" t="str">
        <f>BASE_2022!C9</f>
        <v>Hôtels de tourisme 5 étoiles, résidences de tourisme 5 étoiles, meublés de tourisme 5 étoiles</v>
      </c>
      <c r="F9" s="168"/>
      <c r="G9" s="168"/>
      <c r="H9" s="151" t="s">
        <v>20</v>
      </c>
      <c r="I9" s="151"/>
      <c r="J9" s="151"/>
      <c r="K9" s="26">
        <f>BASE_2022!G9</f>
        <v>0.7</v>
      </c>
      <c r="M9" s="21"/>
    </row>
    <row r="11" spans="1:65" ht="18.2" customHeight="1" x14ac:dyDescent="0.2">
      <c r="A11" s="27">
        <v>1</v>
      </c>
      <c r="B11" s="27">
        <v>2</v>
      </c>
      <c r="C11" s="27"/>
      <c r="D11" s="27">
        <v>3</v>
      </c>
      <c r="E11" s="28">
        <v>4</v>
      </c>
      <c r="F11" s="28">
        <v>5</v>
      </c>
      <c r="G11" s="29">
        <v>6</v>
      </c>
      <c r="H11" s="28">
        <v>7</v>
      </c>
      <c r="I11" s="28">
        <v>8</v>
      </c>
      <c r="J11" s="28">
        <v>9</v>
      </c>
      <c r="K11" s="28">
        <v>10</v>
      </c>
    </row>
    <row r="12" spans="1:65" ht="72.75" customHeight="1" x14ac:dyDescent="0.2">
      <c r="A12" s="107" t="s">
        <v>30</v>
      </c>
      <c r="B12" s="108" t="s">
        <v>53</v>
      </c>
      <c r="C12" s="145" t="s">
        <v>32</v>
      </c>
      <c r="D12" s="108" t="s">
        <v>33</v>
      </c>
      <c r="E12" s="108" t="s">
        <v>34</v>
      </c>
      <c r="F12" s="109" t="s">
        <v>35</v>
      </c>
      <c r="G12" s="110" t="s">
        <v>36</v>
      </c>
      <c r="H12" s="110" t="s">
        <v>37</v>
      </c>
      <c r="I12" s="111" t="s">
        <v>38</v>
      </c>
      <c r="J12" s="111" t="s">
        <v>39</v>
      </c>
      <c r="K12" s="112" t="s">
        <v>40</v>
      </c>
    </row>
    <row r="13" spans="1:65" ht="21.2" customHeight="1" x14ac:dyDescent="0.2">
      <c r="A13" s="30"/>
      <c r="B13" s="31"/>
      <c r="C13" s="146">
        <f>D13*E13</f>
        <v>0</v>
      </c>
      <c r="D13" s="32"/>
      <c r="E13" s="32"/>
      <c r="F13" s="33"/>
      <c r="G13" s="32"/>
      <c r="H13" s="34"/>
      <c r="I13" s="35">
        <f t="shared" ref="I13:I50" si="0">IF($K$9=0.05,O13*(D13*E13),$K$9*D13*E13)</f>
        <v>0</v>
      </c>
      <c r="J13" s="35">
        <f t="shared" ref="J13:J50" si="1">I13*10%</f>
        <v>0</v>
      </c>
      <c r="K13" s="36">
        <f t="shared" ref="K13:K50" si="2">J13+I13</f>
        <v>0</v>
      </c>
      <c r="L13" s="37"/>
      <c r="M13" s="37"/>
      <c r="N13" s="37"/>
      <c r="O13" s="38">
        <f t="shared" ref="O13:O50" si="3">IFERROR(IF(B13/(E13+F13+G13+H13)*0.05&gt;0.7,0.7,(B13/(E13+F13+G13+H13)*0.05)),0)</f>
        <v>0</v>
      </c>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ht="21.2" customHeight="1" x14ac:dyDescent="0.2">
      <c r="A14" s="30"/>
      <c r="B14" s="31"/>
      <c r="C14" s="146">
        <f t="shared" ref="C14:C50" si="4">D14*E14</f>
        <v>0</v>
      </c>
      <c r="D14" s="39"/>
      <c r="E14" s="40"/>
      <c r="F14" s="33"/>
      <c r="G14" s="32"/>
      <c r="H14" s="41"/>
      <c r="I14" s="35">
        <f t="shared" si="0"/>
        <v>0</v>
      </c>
      <c r="J14" s="35">
        <f t="shared" si="1"/>
        <v>0</v>
      </c>
      <c r="K14" s="36">
        <f t="shared" si="2"/>
        <v>0</v>
      </c>
      <c r="O14" s="38">
        <f t="shared" si="3"/>
        <v>0</v>
      </c>
    </row>
    <row r="15" spans="1:65" ht="21.2" customHeight="1" x14ac:dyDescent="0.2">
      <c r="A15" s="30"/>
      <c r="B15" s="31"/>
      <c r="C15" s="146">
        <f t="shared" si="4"/>
        <v>0</v>
      </c>
      <c r="D15" s="39"/>
      <c r="E15" s="39"/>
      <c r="F15" s="33"/>
      <c r="G15" s="32"/>
      <c r="H15" s="41"/>
      <c r="I15" s="35">
        <f t="shared" si="0"/>
        <v>0</v>
      </c>
      <c r="J15" s="35">
        <f t="shared" si="1"/>
        <v>0</v>
      </c>
      <c r="K15" s="36">
        <f t="shared" si="2"/>
        <v>0</v>
      </c>
      <c r="O15" s="38">
        <f t="shared" si="3"/>
        <v>0</v>
      </c>
    </row>
    <row r="16" spans="1:65" ht="21.2" customHeight="1" x14ac:dyDescent="0.2">
      <c r="A16" s="30"/>
      <c r="B16" s="31"/>
      <c r="C16" s="146">
        <f t="shared" si="4"/>
        <v>0</v>
      </c>
      <c r="D16" s="39"/>
      <c r="E16" s="39"/>
      <c r="F16" s="33"/>
      <c r="G16" s="32"/>
      <c r="H16" s="41"/>
      <c r="I16" s="35">
        <f t="shared" si="0"/>
        <v>0</v>
      </c>
      <c r="J16" s="35">
        <f t="shared" si="1"/>
        <v>0</v>
      </c>
      <c r="K16" s="36">
        <f t="shared" si="2"/>
        <v>0</v>
      </c>
      <c r="O16" s="38">
        <f t="shared" si="3"/>
        <v>0</v>
      </c>
    </row>
    <row r="17" spans="1:15" ht="21.2" customHeight="1" x14ac:dyDescent="0.2">
      <c r="A17" s="30"/>
      <c r="B17" s="31"/>
      <c r="C17" s="146">
        <f t="shared" si="4"/>
        <v>0</v>
      </c>
      <c r="D17" s="39"/>
      <c r="E17" s="39"/>
      <c r="F17" s="33"/>
      <c r="G17" s="32"/>
      <c r="H17" s="41"/>
      <c r="I17" s="35">
        <f t="shared" si="0"/>
        <v>0</v>
      </c>
      <c r="J17" s="35">
        <f t="shared" si="1"/>
        <v>0</v>
      </c>
      <c r="K17" s="36">
        <f t="shared" si="2"/>
        <v>0</v>
      </c>
      <c r="O17" s="38">
        <f t="shared" si="3"/>
        <v>0</v>
      </c>
    </row>
    <row r="18" spans="1:15" ht="21.2" customHeight="1" x14ac:dyDescent="0.2">
      <c r="A18" s="30"/>
      <c r="B18" s="31"/>
      <c r="C18" s="146">
        <f t="shared" si="4"/>
        <v>0</v>
      </c>
      <c r="D18" s="39"/>
      <c r="E18" s="39"/>
      <c r="F18" s="33"/>
      <c r="G18" s="32"/>
      <c r="H18" s="41"/>
      <c r="I18" s="35">
        <f t="shared" si="0"/>
        <v>0</v>
      </c>
      <c r="J18" s="35">
        <f t="shared" si="1"/>
        <v>0</v>
      </c>
      <c r="K18" s="36">
        <f t="shared" si="2"/>
        <v>0</v>
      </c>
      <c r="O18" s="38">
        <f t="shared" si="3"/>
        <v>0</v>
      </c>
    </row>
    <row r="19" spans="1:15" ht="21.2" customHeight="1" x14ac:dyDescent="0.2">
      <c r="A19" s="30"/>
      <c r="B19" s="31"/>
      <c r="C19" s="146">
        <f t="shared" si="4"/>
        <v>0</v>
      </c>
      <c r="D19" s="39"/>
      <c r="E19" s="39"/>
      <c r="F19" s="33"/>
      <c r="G19" s="32"/>
      <c r="H19" s="41"/>
      <c r="I19" s="35">
        <f t="shared" si="0"/>
        <v>0</v>
      </c>
      <c r="J19" s="35">
        <f t="shared" si="1"/>
        <v>0</v>
      </c>
      <c r="K19" s="36">
        <f t="shared" si="2"/>
        <v>0</v>
      </c>
      <c r="O19" s="38">
        <f t="shared" si="3"/>
        <v>0</v>
      </c>
    </row>
    <row r="20" spans="1:15" ht="21.2" customHeight="1" x14ac:dyDescent="0.2">
      <c r="A20" s="30"/>
      <c r="B20" s="31"/>
      <c r="C20" s="146">
        <f t="shared" si="4"/>
        <v>0</v>
      </c>
      <c r="D20" s="39"/>
      <c r="E20" s="39"/>
      <c r="F20" s="33"/>
      <c r="G20" s="32"/>
      <c r="H20" s="41"/>
      <c r="I20" s="35">
        <f t="shared" si="0"/>
        <v>0</v>
      </c>
      <c r="J20" s="35">
        <f t="shared" si="1"/>
        <v>0</v>
      </c>
      <c r="K20" s="36">
        <f t="shared" si="2"/>
        <v>0</v>
      </c>
      <c r="O20" s="38">
        <f t="shared" si="3"/>
        <v>0</v>
      </c>
    </row>
    <row r="21" spans="1:15" ht="21.2" customHeight="1" x14ac:dyDescent="0.2">
      <c r="A21" s="30"/>
      <c r="B21" s="31"/>
      <c r="C21" s="146">
        <f t="shared" si="4"/>
        <v>0</v>
      </c>
      <c r="D21" s="39"/>
      <c r="E21" s="39"/>
      <c r="F21" s="33"/>
      <c r="G21" s="32"/>
      <c r="H21" s="41"/>
      <c r="I21" s="35">
        <f t="shared" si="0"/>
        <v>0</v>
      </c>
      <c r="J21" s="35">
        <f t="shared" si="1"/>
        <v>0</v>
      </c>
      <c r="K21" s="36">
        <f t="shared" si="2"/>
        <v>0</v>
      </c>
      <c r="O21" s="38">
        <f t="shared" si="3"/>
        <v>0</v>
      </c>
    </row>
    <row r="22" spans="1:15" ht="21.2" customHeight="1" x14ac:dyDescent="0.2">
      <c r="A22" s="30"/>
      <c r="B22" s="31"/>
      <c r="C22" s="146">
        <f t="shared" si="4"/>
        <v>0</v>
      </c>
      <c r="D22" s="39"/>
      <c r="E22" s="39"/>
      <c r="F22" s="33"/>
      <c r="G22" s="32"/>
      <c r="H22" s="41"/>
      <c r="I22" s="35">
        <f t="shared" si="0"/>
        <v>0</v>
      </c>
      <c r="J22" s="35">
        <f t="shared" si="1"/>
        <v>0</v>
      </c>
      <c r="K22" s="36">
        <f t="shared" si="2"/>
        <v>0</v>
      </c>
      <c r="O22" s="38">
        <f t="shared" si="3"/>
        <v>0</v>
      </c>
    </row>
    <row r="23" spans="1:15" ht="21.2" customHeight="1" x14ac:dyDescent="0.2">
      <c r="A23" s="30"/>
      <c r="B23" s="31"/>
      <c r="C23" s="146">
        <f t="shared" si="4"/>
        <v>0</v>
      </c>
      <c r="D23" s="39"/>
      <c r="E23" s="39"/>
      <c r="F23" s="33"/>
      <c r="G23" s="32"/>
      <c r="H23" s="41"/>
      <c r="I23" s="35">
        <f t="shared" si="0"/>
        <v>0</v>
      </c>
      <c r="J23" s="35">
        <f t="shared" si="1"/>
        <v>0</v>
      </c>
      <c r="K23" s="36">
        <f t="shared" si="2"/>
        <v>0</v>
      </c>
      <c r="O23" s="38">
        <f t="shared" si="3"/>
        <v>0</v>
      </c>
    </row>
    <row r="24" spans="1:15" ht="21.2" customHeight="1" x14ac:dyDescent="0.2">
      <c r="A24" s="30"/>
      <c r="B24" s="31"/>
      <c r="C24" s="146">
        <f t="shared" si="4"/>
        <v>0</v>
      </c>
      <c r="D24" s="39"/>
      <c r="E24" s="39"/>
      <c r="F24" s="33"/>
      <c r="G24" s="32"/>
      <c r="H24" s="41"/>
      <c r="I24" s="35">
        <f t="shared" si="0"/>
        <v>0</v>
      </c>
      <c r="J24" s="35">
        <f t="shared" si="1"/>
        <v>0</v>
      </c>
      <c r="K24" s="36">
        <f t="shared" si="2"/>
        <v>0</v>
      </c>
      <c r="O24" s="38">
        <f t="shared" si="3"/>
        <v>0</v>
      </c>
    </row>
    <row r="25" spans="1:15" ht="21.2" customHeight="1" x14ac:dyDescent="0.2">
      <c r="A25" s="30"/>
      <c r="B25" s="31"/>
      <c r="C25" s="146">
        <f t="shared" si="4"/>
        <v>0</v>
      </c>
      <c r="D25" s="39"/>
      <c r="E25" s="39"/>
      <c r="F25" s="33"/>
      <c r="G25" s="32"/>
      <c r="H25" s="41"/>
      <c r="I25" s="35">
        <f t="shared" si="0"/>
        <v>0</v>
      </c>
      <c r="J25" s="35">
        <f t="shared" si="1"/>
        <v>0</v>
      </c>
      <c r="K25" s="36">
        <f t="shared" si="2"/>
        <v>0</v>
      </c>
      <c r="O25" s="38">
        <f t="shared" si="3"/>
        <v>0</v>
      </c>
    </row>
    <row r="26" spans="1:15" ht="21.2" customHeight="1" x14ac:dyDescent="0.2">
      <c r="A26" s="30"/>
      <c r="B26" s="31"/>
      <c r="C26" s="146">
        <f t="shared" si="4"/>
        <v>0</v>
      </c>
      <c r="D26" s="39"/>
      <c r="E26" s="39"/>
      <c r="F26" s="33"/>
      <c r="G26" s="32"/>
      <c r="H26" s="41"/>
      <c r="I26" s="35">
        <f t="shared" si="0"/>
        <v>0</v>
      </c>
      <c r="J26" s="35">
        <f t="shared" si="1"/>
        <v>0</v>
      </c>
      <c r="K26" s="36">
        <f t="shared" si="2"/>
        <v>0</v>
      </c>
      <c r="O26" s="38">
        <f t="shared" si="3"/>
        <v>0</v>
      </c>
    </row>
    <row r="27" spans="1:15" ht="21.2" customHeight="1" x14ac:dyDescent="0.2">
      <c r="A27" s="30"/>
      <c r="B27" s="31"/>
      <c r="C27" s="146">
        <f t="shared" si="4"/>
        <v>0</v>
      </c>
      <c r="D27" s="39"/>
      <c r="E27" s="39"/>
      <c r="F27" s="33"/>
      <c r="G27" s="32"/>
      <c r="H27" s="41"/>
      <c r="I27" s="35">
        <f t="shared" si="0"/>
        <v>0</v>
      </c>
      <c r="J27" s="35">
        <f t="shared" si="1"/>
        <v>0</v>
      </c>
      <c r="K27" s="36">
        <f t="shared" si="2"/>
        <v>0</v>
      </c>
      <c r="O27" s="38">
        <f t="shared" si="3"/>
        <v>0</v>
      </c>
    </row>
    <row r="28" spans="1:15" ht="21.2" customHeight="1" x14ac:dyDescent="0.2">
      <c r="A28" s="30"/>
      <c r="B28" s="31"/>
      <c r="C28" s="146">
        <f t="shared" si="4"/>
        <v>0</v>
      </c>
      <c r="D28" s="39"/>
      <c r="E28" s="39"/>
      <c r="F28" s="33"/>
      <c r="G28" s="32"/>
      <c r="H28" s="41"/>
      <c r="I28" s="35">
        <f t="shared" si="0"/>
        <v>0</v>
      </c>
      <c r="J28" s="35">
        <f t="shared" si="1"/>
        <v>0</v>
      </c>
      <c r="K28" s="36">
        <f t="shared" si="2"/>
        <v>0</v>
      </c>
      <c r="O28" s="38">
        <f t="shared" si="3"/>
        <v>0</v>
      </c>
    </row>
    <row r="29" spans="1:15" ht="21.2" customHeight="1" x14ac:dyDescent="0.2">
      <c r="A29" s="30"/>
      <c r="B29" s="31"/>
      <c r="C29" s="146">
        <f t="shared" si="4"/>
        <v>0</v>
      </c>
      <c r="D29" s="39"/>
      <c r="E29" s="39"/>
      <c r="F29" s="33"/>
      <c r="G29" s="32"/>
      <c r="H29" s="41"/>
      <c r="I29" s="35">
        <f t="shared" si="0"/>
        <v>0</v>
      </c>
      <c r="J29" s="35">
        <f t="shared" si="1"/>
        <v>0</v>
      </c>
      <c r="K29" s="36">
        <f t="shared" si="2"/>
        <v>0</v>
      </c>
      <c r="O29" s="38">
        <f t="shared" si="3"/>
        <v>0</v>
      </c>
    </row>
    <row r="30" spans="1:15" ht="21.2" customHeight="1" x14ac:dyDescent="0.2">
      <c r="A30" s="30"/>
      <c r="B30" s="31"/>
      <c r="C30" s="146">
        <f t="shared" si="4"/>
        <v>0</v>
      </c>
      <c r="D30" s="39"/>
      <c r="E30" s="39"/>
      <c r="F30" s="33"/>
      <c r="G30" s="32"/>
      <c r="H30" s="41"/>
      <c r="I30" s="35">
        <f t="shared" si="0"/>
        <v>0</v>
      </c>
      <c r="J30" s="35">
        <f t="shared" si="1"/>
        <v>0</v>
      </c>
      <c r="K30" s="36">
        <f t="shared" si="2"/>
        <v>0</v>
      </c>
      <c r="O30" s="38">
        <f t="shared" si="3"/>
        <v>0</v>
      </c>
    </row>
    <row r="31" spans="1:15" ht="21.2" customHeight="1" x14ac:dyDescent="0.2">
      <c r="A31" s="30"/>
      <c r="B31" s="31"/>
      <c r="C31" s="146">
        <f t="shared" si="4"/>
        <v>0</v>
      </c>
      <c r="D31" s="39"/>
      <c r="E31" s="39"/>
      <c r="F31" s="33"/>
      <c r="G31" s="32"/>
      <c r="H31" s="41"/>
      <c r="I31" s="35">
        <f t="shared" si="0"/>
        <v>0</v>
      </c>
      <c r="J31" s="35">
        <f t="shared" si="1"/>
        <v>0</v>
      </c>
      <c r="K31" s="36">
        <f t="shared" si="2"/>
        <v>0</v>
      </c>
      <c r="O31" s="38">
        <f t="shared" si="3"/>
        <v>0</v>
      </c>
    </row>
    <row r="32" spans="1:15" ht="21.2" customHeight="1" x14ac:dyDescent="0.2">
      <c r="A32" s="30"/>
      <c r="B32" s="31"/>
      <c r="C32" s="146">
        <f t="shared" si="4"/>
        <v>0</v>
      </c>
      <c r="D32" s="39"/>
      <c r="E32" s="39"/>
      <c r="F32" s="33"/>
      <c r="G32" s="32"/>
      <c r="H32" s="41"/>
      <c r="I32" s="35">
        <f t="shared" si="0"/>
        <v>0</v>
      </c>
      <c r="J32" s="35">
        <f t="shared" si="1"/>
        <v>0</v>
      </c>
      <c r="K32" s="36">
        <f t="shared" si="2"/>
        <v>0</v>
      </c>
      <c r="O32" s="38">
        <f t="shared" si="3"/>
        <v>0</v>
      </c>
    </row>
    <row r="33" spans="1:15" ht="21.2" customHeight="1" x14ac:dyDescent="0.2">
      <c r="A33" s="30"/>
      <c r="B33" s="31"/>
      <c r="C33" s="146">
        <f t="shared" si="4"/>
        <v>0</v>
      </c>
      <c r="D33" s="39"/>
      <c r="E33" s="39"/>
      <c r="F33" s="33"/>
      <c r="G33" s="32"/>
      <c r="H33" s="41"/>
      <c r="I33" s="35">
        <f t="shared" si="0"/>
        <v>0</v>
      </c>
      <c r="J33" s="35">
        <f t="shared" si="1"/>
        <v>0</v>
      </c>
      <c r="K33" s="36">
        <f t="shared" si="2"/>
        <v>0</v>
      </c>
      <c r="O33" s="38">
        <f t="shared" si="3"/>
        <v>0</v>
      </c>
    </row>
    <row r="34" spans="1:15" ht="21.2" customHeight="1" x14ac:dyDescent="0.2">
      <c r="A34" s="30"/>
      <c r="B34" s="31"/>
      <c r="C34" s="146">
        <f t="shared" si="4"/>
        <v>0</v>
      </c>
      <c r="D34" s="39"/>
      <c r="E34" s="39"/>
      <c r="F34" s="33"/>
      <c r="G34" s="32"/>
      <c r="H34" s="41"/>
      <c r="I34" s="35">
        <f t="shared" si="0"/>
        <v>0</v>
      </c>
      <c r="J34" s="35">
        <f t="shared" si="1"/>
        <v>0</v>
      </c>
      <c r="K34" s="36">
        <f t="shared" si="2"/>
        <v>0</v>
      </c>
      <c r="O34" s="38">
        <f t="shared" si="3"/>
        <v>0</v>
      </c>
    </row>
    <row r="35" spans="1:15" ht="21.2" customHeight="1" x14ac:dyDescent="0.2">
      <c r="A35" s="30"/>
      <c r="B35" s="31"/>
      <c r="C35" s="146">
        <f t="shared" si="4"/>
        <v>0</v>
      </c>
      <c r="D35" s="39"/>
      <c r="E35" s="39"/>
      <c r="F35" s="33"/>
      <c r="G35" s="32"/>
      <c r="H35" s="41"/>
      <c r="I35" s="35">
        <f t="shared" si="0"/>
        <v>0</v>
      </c>
      <c r="J35" s="35">
        <f t="shared" si="1"/>
        <v>0</v>
      </c>
      <c r="K35" s="36">
        <f t="shared" si="2"/>
        <v>0</v>
      </c>
      <c r="O35" s="38">
        <f t="shared" si="3"/>
        <v>0</v>
      </c>
    </row>
    <row r="36" spans="1:15" ht="21.2" customHeight="1" x14ac:dyDescent="0.2">
      <c r="A36" s="30"/>
      <c r="B36" s="31"/>
      <c r="C36" s="146">
        <f t="shared" si="4"/>
        <v>0</v>
      </c>
      <c r="D36" s="39"/>
      <c r="E36" s="39"/>
      <c r="F36" s="33"/>
      <c r="G36" s="32"/>
      <c r="H36" s="41"/>
      <c r="I36" s="35">
        <f t="shared" si="0"/>
        <v>0</v>
      </c>
      <c r="J36" s="35">
        <f t="shared" si="1"/>
        <v>0</v>
      </c>
      <c r="K36" s="36">
        <f t="shared" si="2"/>
        <v>0</v>
      </c>
      <c r="O36" s="38">
        <f t="shared" si="3"/>
        <v>0</v>
      </c>
    </row>
    <row r="37" spans="1:15" ht="21.2" customHeight="1" x14ac:dyDescent="0.2">
      <c r="A37" s="30"/>
      <c r="B37" s="31"/>
      <c r="C37" s="146">
        <f t="shared" si="4"/>
        <v>0</v>
      </c>
      <c r="D37" s="39"/>
      <c r="E37" s="39"/>
      <c r="F37" s="33"/>
      <c r="G37" s="32"/>
      <c r="H37" s="41"/>
      <c r="I37" s="35">
        <f t="shared" si="0"/>
        <v>0</v>
      </c>
      <c r="J37" s="35">
        <f t="shared" si="1"/>
        <v>0</v>
      </c>
      <c r="K37" s="36">
        <f t="shared" si="2"/>
        <v>0</v>
      </c>
      <c r="O37" s="38">
        <f t="shared" si="3"/>
        <v>0</v>
      </c>
    </row>
    <row r="38" spans="1:15" ht="21.2" customHeight="1" x14ac:dyDescent="0.2">
      <c r="A38" s="30"/>
      <c r="B38" s="31"/>
      <c r="C38" s="146">
        <f t="shared" si="4"/>
        <v>0</v>
      </c>
      <c r="D38" s="39"/>
      <c r="E38" s="39"/>
      <c r="F38" s="33"/>
      <c r="G38" s="32"/>
      <c r="H38" s="41"/>
      <c r="I38" s="35">
        <f t="shared" si="0"/>
        <v>0</v>
      </c>
      <c r="J38" s="35">
        <f t="shared" si="1"/>
        <v>0</v>
      </c>
      <c r="K38" s="36">
        <f t="shared" si="2"/>
        <v>0</v>
      </c>
      <c r="O38" s="38">
        <f t="shared" si="3"/>
        <v>0</v>
      </c>
    </row>
    <row r="39" spans="1:15" ht="21.2" customHeight="1" x14ac:dyDescent="0.2">
      <c r="A39" s="42"/>
      <c r="B39" s="43"/>
      <c r="C39" s="146">
        <f t="shared" si="4"/>
        <v>0</v>
      </c>
      <c r="D39" s="39"/>
      <c r="E39" s="39"/>
      <c r="F39" s="33"/>
      <c r="G39" s="32"/>
      <c r="H39" s="41"/>
      <c r="I39" s="35">
        <f t="shared" si="0"/>
        <v>0</v>
      </c>
      <c r="J39" s="35">
        <f t="shared" si="1"/>
        <v>0</v>
      </c>
      <c r="K39" s="36">
        <f t="shared" si="2"/>
        <v>0</v>
      </c>
      <c r="O39" s="38">
        <f t="shared" si="3"/>
        <v>0</v>
      </c>
    </row>
    <row r="40" spans="1:15" ht="21.2" customHeight="1" x14ac:dyDescent="0.2">
      <c r="A40" s="42"/>
      <c r="B40" s="43"/>
      <c r="C40" s="146">
        <f t="shared" si="4"/>
        <v>0</v>
      </c>
      <c r="D40" s="39"/>
      <c r="E40" s="39"/>
      <c r="F40" s="33"/>
      <c r="G40" s="32"/>
      <c r="H40" s="41"/>
      <c r="I40" s="35">
        <f t="shared" si="0"/>
        <v>0</v>
      </c>
      <c r="J40" s="35">
        <f t="shared" si="1"/>
        <v>0</v>
      </c>
      <c r="K40" s="36">
        <f t="shared" si="2"/>
        <v>0</v>
      </c>
      <c r="O40" s="38">
        <f t="shared" si="3"/>
        <v>0</v>
      </c>
    </row>
    <row r="41" spans="1:15" ht="21.2" customHeight="1" x14ac:dyDescent="0.2">
      <c r="A41" s="42"/>
      <c r="B41" s="43"/>
      <c r="C41" s="146">
        <f t="shared" si="4"/>
        <v>0</v>
      </c>
      <c r="D41" s="39"/>
      <c r="E41" s="39"/>
      <c r="F41" s="33"/>
      <c r="G41" s="32"/>
      <c r="H41" s="41"/>
      <c r="I41" s="35">
        <f t="shared" si="0"/>
        <v>0</v>
      </c>
      <c r="J41" s="35">
        <f t="shared" si="1"/>
        <v>0</v>
      </c>
      <c r="K41" s="36">
        <f t="shared" si="2"/>
        <v>0</v>
      </c>
      <c r="O41" s="38">
        <f t="shared" si="3"/>
        <v>0</v>
      </c>
    </row>
    <row r="42" spans="1:15" ht="21.2" customHeight="1" x14ac:dyDescent="0.2">
      <c r="A42" s="42"/>
      <c r="B42" s="43"/>
      <c r="C42" s="146">
        <f t="shared" si="4"/>
        <v>0</v>
      </c>
      <c r="D42" s="44"/>
      <c r="E42" s="44"/>
      <c r="F42" s="33"/>
      <c r="G42" s="32"/>
      <c r="H42" s="41"/>
      <c r="I42" s="35">
        <f t="shared" si="0"/>
        <v>0</v>
      </c>
      <c r="J42" s="35">
        <f t="shared" si="1"/>
        <v>0</v>
      </c>
      <c r="K42" s="36">
        <f t="shared" si="2"/>
        <v>0</v>
      </c>
      <c r="O42" s="38">
        <f t="shared" si="3"/>
        <v>0</v>
      </c>
    </row>
    <row r="43" spans="1:15" ht="21.2" customHeight="1" x14ac:dyDescent="0.2">
      <c r="A43" s="42"/>
      <c r="B43" s="43"/>
      <c r="C43" s="146">
        <f t="shared" si="4"/>
        <v>0</v>
      </c>
      <c r="D43" s="44"/>
      <c r="E43" s="44"/>
      <c r="F43" s="33"/>
      <c r="G43" s="32"/>
      <c r="H43" s="41"/>
      <c r="I43" s="35">
        <f t="shared" si="0"/>
        <v>0</v>
      </c>
      <c r="J43" s="35">
        <f t="shared" si="1"/>
        <v>0</v>
      </c>
      <c r="K43" s="36">
        <f t="shared" si="2"/>
        <v>0</v>
      </c>
      <c r="O43" s="38">
        <f t="shared" si="3"/>
        <v>0</v>
      </c>
    </row>
    <row r="44" spans="1:15" ht="21.2" customHeight="1" x14ac:dyDescent="0.2">
      <c r="A44" s="42"/>
      <c r="B44" s="43"/>
      <c r="C44" s="146">
        <f t="shared" si="4"/>
        <v>0</v>
      </c>
      <c r="D44" s="44"/>
      <c r="E44" s="44"/>
      <c r="F44" s="33"/>
      <c r="G44" s="32"/>
      <c r="H44" s="41"/>
      <c r="I44" s="35">
        <f t="shared" si="0"/>
        <v>0</v>
      </c>
      <c r="J44" s="35">
        <f t="shared" si="1"/>
        <v>0</v>
      </c>
      <c r="K44" s="36">
        <f t="shared" si="2"/>
        <v>0</v>
      </c>
      <c r="O44" s="38">
        <f t="shared" si="3"/>
        <v>0</v>
      </c>
    </row>
    <row r="45" spans="1:15" ht="21.2" customHeight="1" x14ac:dyDescent="0.2">
      <c r="A45" s="42"/>
      <c r="B45" s="43"/>
      <c r="C45" s="146">
        <f t="shared" si="4"/>
        <v>0</v>
      </c>
      <c r="D45" s="44"/>
      <c r="E45" s="44"/>
      <c r="F45" s="33"/>
      <c r="G45" s="32"/>
      <c r="H45" s="41"/>
      <c r="I45" s="35">
        <f t="shared" si="0"/>
        <v>0</v>
      </c>
      <c r="J45" s="35">
        <f t="shared" si="1"/>
        <v>0</v>
      </c>
      <c r="K45" s="36">
        <f t="shared" si="2"/>
        <v>0</v>
      </c>
      <c r="O45" s="38">
        <f t="shared" si="3"/>
        <v>0</v>
      </c>
    </row>
    <row r="46" spans="1:15" ht="21.2" customHeight="1" x14ac:dyDescent="0.2">
      <c r="A46" s="42"/>
      <c r="B46" s="43"/>
      <c r="C46" s="146">
        <f t="shared" si="4"/>
        <v>0</v>
      </c>
      <c r="D46" s="44"/>
      <c r="E46" s="44"/>
      <c r="F46" s="33"/>
      <c r="G46" s="32"/>
      <c r="H46" s="41"/>
      <c r="I46" s="35">
        <f t="shared" si="0"/>
        <v>0</v>
      </c>
      <c r="J46" s="35">
        <f t="shared" si="1"/>
        <v>0</v>
      </c>
      <c r="K46" s="36">
        <f t="shared" si="2"/>
        <v>0</v>
      </c>
      <c r="O46" s="38">
        <f t="shared" si="3"/>
        <v>0</v>
      </c>
    </row>
    <row r="47" spans="1:15" ht="21.2" customHeight="1" x14ac:dyDescent="0.2">
      <c r="A47" s="42"/>
      <c r="B47" s="43"/>
      <c r="C47" s="146">
        <f t="shared" si="4"/>
        <v>0</v>
      </c>
      <c r="D47" s="44"/>
      <c r="E47" s="44"/>
      <c r="F47" s="33"/>
      <c r="G47" s="32"/>
      <c r="H47" s="41"/>
      <c r="I47" s="35">
        <f t="shared" si="0"/>
        <v>0</v>
      </c>
      <c r="J47" s="35">
        <f t="shared" si="1"/>
        <v>0</v>
      </c>
      <c r="K47" s="36">
        <f t="shared" si="2"/>
        <v>0</v>
      </c>
      <c r="O47" s="38">
        <f t="shared" si="3"/>
        <v>0</v>
      </c>
    </row>
    <row r="48" spans="1:15" ht="21.2" customHeight="1" x14ac:dyDescent="0.2">
      <c r="A48" s="42"/>
      <c r="B48" s="43"/>
      <c r="C48" s="146">
        <f t="shared" si="4"/>
        <v>0</v>
      </c>
      <c r="D48" s="44"/>
      <c r="E48" s="44"/>
      <c r="F48" s="33"/>
      <c r="G48" s="32"/>
      <c r="H48" s="41"/>
      <c r="I48" s="35">
        <f t="shared" si="0"/>
        <v>0</v>
      </c>
      <c r="J48" s="35">
        <f t="shared" si="1"/>
        <v>0</v>
      </c>
      <c r="K48" s="36">
        <f t="shared" si="2"/>
        <v>0</v>
      </c>
      <c r="O48" s="38">
        <f t="shared" si="3"/>
        <v>0</v>
      </c>
    </row>
    <row r="49" spans="1:16" ht="21.2" customHeight="1" x14ac:dyDescent="0.2">
      <c r="A49" s="42"/>
      <c r="B49" s="43"/>
      <c r="C49" s="146">
        <f t="shared" si="4"/>
        <v>0</v>
      </c>
      <c r="D49" s="44"/>
      <c r="E49" s="44"/>
      <c r="F49" s="33"/>
      <c r="G49" s="32"/>
      <c r="H49" s="44"/>
      <c r="I49" s="35">
        <f t="shared" si="0"/>
        <v>0</v>
      </c>
      <c r="J49" s="35">
        <f t="shared" si="1"/>
        <v>0</v>
      </c>
      <c r="K49" s="36">
        <f t="shared" si="2"/>
        <v>0</v>
      </c>
      <c r="O49" s="38">
        <f t="shared" si="3"/>
        <v>0</v>
      </c>
    </row>
    <row r="50" spans="1:16" ht="21.2" customHeight="1" x14ac:dyDescent="0.2">
      <c r="A50" s="42"/>
      <c r="B50" s="43"/>
      <c r="C50" s="146">
        <f t="shared" si="4"/>
        <v>0</v>
      </c>
      <c r="D50" s="44"/>
      <c r="E50" s="44"/>
      <c r="F50" s="33"/>
      <c r="G50" s="32"/>
      <c r="H50" s="44"/>
      <c r="I50" s="35">
        <f t="shared" si="0"/>
        <v>0</v>
      </c>
      <c r="J50" s="35">
        <f t="shared" si="1"/>
        <v>0</v>
      </c>
      <c r="K50" s="36">
        <f t="shared" si="2"/>
        <v>0</v>
      </c>
      <c r="O50" s="38">
        <f t="shared" si="3"/>
        <v>0</v>
      </c>
    </row>
    <row r="51" spans="1:16" ht="20.100000000000001" customHeight="1" x14ac:dyDescent="0.2">
      <c r="A51" s="45" t="s">
        <v>41</v>
      </c>
      <c r="B51" s="46"/>
      <c r="C51" s="131">
        <f t="shared" ref="C51" si="5">SUM(C13:C50)</f>
        <v>0</v>
      </c>
      <c r="D51" s="45">
        <f t="shared" ref="D51:K51" si="6">SUM(D13:D50)</f>
        <v>0</v>
      </c>
      <c r="E51" s="45">
        <f t="shared" si="6"/>
        <v>0</v>
      </c>
      <c r="F51" s="45">
        <f t="shared" si="6"/>
        <v>0</v>
      </c>
      <c r="G51" s="45">
        <f t="shared" si="6"/>
        <v>0</v>
      </c>
      <c r="H51" s="45">
        <f t="shared" si="6"/>
        <v>0</v>
      </c>
      <c r="I51" s="47">
        <f t="shared" si="6"/>
        <v>0</v>
      </c>
      <c r="J51" s="47">
        <f t="shared" si="6"/>
        <v>0</v>
      </c>
      <c r="K51" s="48">
        <f t="shared" si="6"/>
        <v>0</v>
      </c>
    </row>
    <row r="52" spans="1:16" ht="23.25" customHeight="1" x14ac:dyDescent="0.3">
      <c r="A52" s="49"/>
      <c r="B52" s="49"/>
      <c r="C52" s="49"/>
      <c r="D52" s="50"/>
      <c r="E52" s="50"/>
      <c r="F52" s="51"/>
      <c r="G52" s="51"/>
      <c r="K52" s="22"/>
    </row>
    <row r="53" spans="1:16" ht="21" customHeight="1" x14ac:dyDescent="0.25">
      <c r="A53" s="52"/>
      <c r="B53" s="52"/>
      <c r="C53" s="52"/>
      <c r="D53" s="52"/>
      <c r="E53" s="52"/>
      <c r="F53" s="52"/>
      <c r="G53" s="52"/>
      <c r="H53" s="52"/>
      <c r="I53" s="52"/>
      <c r="J53" s="52"/>
      <c r="K53" s="52"/>
      <c r="L53" s="52"/>
      <c r="M53" s="52"/>
      <c r="N53" s="52"/>
      <c r="O53" s="52"/>
      <c r="P53" s="52"/>
    </row>
    <row r="54" spans="1:16" ht="24.75" customHeight="1" x14ac:dyDescent="0.2">
      <c r="A54" s="53" t="s">
        <v>42</v>
      </c>
      <c r="B54" s="53"/>
      <c r="C54" s="53"/>
      <c r="D54" s="54"/>
      <c r="E54" s="54"/>
      <c r="F54" s="54"/>
      <c r="G54" s="54"/>
    </row>
    <row r="55" spans="1:16" ht="21" customHeight="1" x14ac:dyDescent="0.2">
      <c r="A55" s="54"/>
      <c r="B55" s="54"/>
      <c r="C55" s="54"/>
      <c r="D55" s="164" t="s">
        <v>43</v>
      </c>
      <c r="E55" s="164"/>
      <c r="F55" s="165" t="s">
        <v>71</v>
      </c>
      <c r="G55" s="160">
        <f>H3</f>
        <v>2022</v>
      </c>
    </row>
    <row r="56" spans="1:16" ht="21" customHeight="1" x14ac:dyDescent="0.2">
      <c r="A56" s="54"/>
      <c r="B56" s="54"/>
      <c r="C56" s="54"/>
      <c r="D56" s="164"/>
      <c r="E56" s="164"/>
      <c r="F56" s="165"/>
      <c r="G56" s="160"/>
    </row>
    <row r="57" spans="1:16" ht="24" customHeight="1" x14ac:dyDescent="0.2">
      <c r="A57" s="54"/>
      <c r="B57" s="54"/>
      <c r="C57" s="54"/>
      <c r="D57" s="160" t="s">
        <v>45</v>
      </c>
      <c r="E57" s="160"/>
      <c r="F57" s="160"/>
      <c r="G57" s="55">
        <f>C51</f>
        <v>0</v>
      </c>
      <c r="K57" s="56"/>
      <c r="L57" s="57">
        <v>0.75</v>
      </c>
    </row>
    <row r="58" spans="1:16" ht="18.75" customHeight="1" x14ac:dyDescent="0.2">
      <c r="A58" s="54"/>
      <c r="B58" s="54"/>
      <c r="C58" s="54"/>
      <c r="D58" s="160" t="s">
        <v>46</v>
      </c>
      <c r="E58" s="160"/>
      <c r="F58" s="160"/>
      <c r="G58" s="55">
        <f>E51</f>
        <v>0</v>
      </c>
      <c r="K58" s="56"/>
      <c r="L58" s="57">
        <v>0.6</v>
      </c>
      <c r="M58" s="23"/>
      <c r="N58" s="23"/>
    </row>
    <row r="59" spans="1:16" ht="21" customHeight="1" x14ac:dyDescent="0.2">
      <c r="A59" s="54"/>
      <c r="B59" s="54"/>
      <c r="C59" s="54"/>
      <c r="D59" s="160" t="s">
        <v>47</v>
      </c>
      <c r="E59" s="160"/>
      <c r="F59" s="160"/>
      <c r="G59" s="55">
        <f>F51</f>
        <v>0</v>
      </c>
      <c r="K59" s="56"/>
      <c r="L59" s="57">
        <v>0.6</v>
      </c>
    </row>
    <row r="60" spans="1:16" ht="41.1" customHeight="1" x14ac:dyDescent="0.2">
      <c r="A60" s="58"/>
      <c r="B60" s="58"/>
      <c r="C60" s="58"/>
      <c r="D60" s="161" t="s">
        <v>48</v>
      </c>
      <c r="E60" s="161"/>
      <c r="F60" s="161"/>
      <c r="G60" s="55">
        <f>G51</f>
        <v>0</v>
      </c>
      <c r="H60" s="22"/>
      <c r="I60" s="22"/>
      <c r="J60" s="22"/>
      <c r="K60" s="56"/>
      <c r="L60" s="57">
        <v>0.6</v>
      </c>
    </row>
    <row r="61" spans="1:16" ht="62.1" customHeight="1" x14ac:dyDescent="0.2">
      <c r="A61" s="54"/>
      <c r="B61" s="54"/>
      <c r="C61" s="54"/>
      <c r="D61" s="162" t="s">
        <v>49</v>
      </c>
      <c r="E61" s="162"/>
      <c r="F61" s="162"/>
      <c r="G61" s="55">
        <f>H51</f>
        <v>0</v>
      </c>
      <c r="K61" s="56"/>
      <c r="L61" s="57">
        <v>0.2</v>
      </c>
    </row>
    <row r="62" spans="1:16" ht="62.1" customHeight="1" x14ac:dyDescent="0.2">
      <c r="A62" s="54"/>
      <c r="B62" s="54"/>
      <c r="C62" s="54"/>
      <c r="D62" s="162" t="s">
        <v>50</v>
      </c>
      <c r="E62" s="162"/>
      <c r="F62" s="162"/>
      <c r="G62" s="59">
        <f>K51</f>
        <v>0</v>
      </c>
      <c r="K62" s="56"/>
      <c r="L62" s="57">
        <v>0.6</v>
      </c>
    </row>
    <row r="63" spans="1:16" ht="39.75" customHeight="1" x14ac:dyDescent="0.2">
      <c r="A63" s="163" t="s">
        <v>51</v>
      </c>
      <c r="B63" s="163"/>
      <c r="C63" s="163"/>
      <c r="D63" s="163"/>
      <c r="E63" s="163"/>
      <c r="F63" s="163"/>
      <c r="G63" s="163"/>
      <c r="H63" s="163"/>
      <c r="I63" s="163"/>
      <c r="J63" s="163"/>
      <c r="K63" s="163"/>
    </row>
    <row r="64" spans="1:16" ht="12.75" customHeight="1" x14ac:dyDescent="0.2">
      <c r="A64" s="159" t="s">
        <v>52</v>
      </c>
      <c r="B64" s="159"/>
      <c r="C64" s="159"/>
      <c r="D64" s="159"/>
      <c r="E64" s="159"/>
      <c r="F64" s="159"/>
      <c r="G64" s="159"/>
      <c r="H64" s="159"/>
      <c r="I64" s="159"/>
      <c r="J64" s="159"/>
      <c r="K64" s="159"/>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83" ht="12.75" customHeight="1" x14ac:dyDescent="0.2"/>
  </sheetData>
  <sheetProtection selectLockedCells="1"/>
  <mergeCells count="24">
    <mergeCell ref="D1:K1"/>
    <mergeCell ref="D2:K2"/>
    <mergeCell ref="D4:F4"/>
    <mergeCell ref="H4:K4"/>
    <mergeCell ref="A5:D5"/>
    <mergeCell ref="E5:K5"/>
    <mergeCell ref="A6:D6"/>
    <mergeCell ref="E6:K6"/>
    <mergeCell ref="D7:F7"/>
    <mergeCell ref="A8:D8"/>
    <mergeCell ref="A9:D9"/>
    <mergeCell ref="E9:G9"/>
    <mergeCell ref="H9:J9"/>
    <mergeCell ref="D55:E56"/>
    <mergeCell ref="F55:F56"/>
    <mergeCell ref="G55:G56"/>
    <mergeCell ref="D57:F57"/>
    <mergeCell ref="D58:F58"/>
    <mergeCell ref="A64:K64"/>
    <mergeCell ref="D59:F59"/>
    <mergeCell ref="D60:F60"/>
    <mergeCell ref="D61:F61"/>
    <mergeCell ref="D62:F62"/>
    <mergeCell ref="A63:K63"/>
  </mergeCells>
  <dataValidations count="6">
    <dataValidation type="list" operator="equal" allowBlank="1" showErrorMessage="1" sqref="E3" xr:uid="{00000000-0002-0000-0800-000000000000}">
      <formula1>"janvier,février,mars,avril,mai,juin,juillet,aôut,septembre,Octobre,Novembre,Décembre"</formula1>
      <formula2>0</formula2>
    </dataValidation>
    <dataValidation operator="equal" allowBlank="1" showErrorMessage="1" sqref="H3:J3 A13:C50" xr:uid="{00000000-0002-0000-0800-000001000000}">
      <formula1>0</formula1>
      <formula2>0</formula2>
    </dataValidation>
    <dataValidation operator="equal" allowBlank="1" showInputMessage="1" showErrorMessage="1" promptTitle="Nombre de lits" sqref="A8:D8" xr:uid="{00000000-0002-0000-0800-000002000000}">
      <formula1>0</formula1>
      <formula2>0</formula2>
    </dataValidation>
    <dataValidation operator="equal" allowBlank="1" showInputMessage="1" showErrorMessage="1" promptTitle="Dates" prompt="Date de fin du séjour" sqref="A12:C12" xr:uid="{00000000-0002-0000-0800-000003000000}">
      <formula1>0</formula1>
      <formula2>0</formula2>
    </dataValidation>
    <dataValidation operator="equal" allowBlank="1" showErrorMessage="1" promptTitle="Carte SNCF" prompt="Sélectionnez le type de réduction présenté" sqref="G12" xr:uid="{00000000-0002-0000-0800-000004000000}">
      <formula1>0</formula1>
      <formula2>0</formula2>
    </dataValidation>
    <dataValidation operator="equal"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H12:J12" xr:uid="{00000000-0002-0000-0800-000005000000}">
      <formula1>0</formula1>
      <formula2>0</formula2>
    </dataValidation>
  </dataValidations>
  <hyperlinks>
    <hyperlink ref="A63" r:id="rId1" xr:uid="{00000000-0004-0000-0800-000000000000}"/>
  </hyperlinks>
  <pageMargins left="0.24027777777777801" right="0.24027777777777801" top="0.30972222222222201" bottom="0.82847222222222205" header="0.51180555555555496" footer="0.30972222222222201"/>
  <pageSetup paperSize="9" firstPageNumber="0" orientation="portrait" horizontalDpi="300" verticalDpi="300"/>
  <headerFooter>
    <oddFooter>&amp;CVal d'Ille-Aubigné
1, La Métairie 35520 Montreuil le Gast
02 99 69 86 86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13</vt:i4>
      </vt:variant>
    </vt:vector>
  </HeadingPairs>
  <TitlesOfParts>
    <vt:vector size="29" baseType="lpstr">
      <vt:lpstr>BASE_2022</vt:lpstr>
      <vt:lpstr>Janvier</vt:lpstr>
      <vt:lpstr>Février</vt:lpstr>
      <vt:lpstr>Mars</vt:lpstr>
      <vt:lpstr>Période 1 DECLARATION</vt:lpstr>
      <vt:lpstr>Avril</vt:lpstr>
      <vt:lpstr>Mai</vt:lpstr>
      <vt:lpstr>Juin</vt:lpstr>
      <vt:lpstr>Juillet</vt:lpstr>
      <vt:lpstr>Août</vt:lpstr>
      <vt:lpstr>Septembre</vt:lpstr>
      <vt:lpstr>Octobre</vt:lpstr>
      <vt:lpstr>Feuil3</vt:lpstr>
      <vt:lpstr>Période 2 DECLARATION</vt:lpstr>
      <vt:lpstr>Novembre</vt:lpstr>
      <vt:lpstr>Décembre</vt:lpstr>
      <vt:lpstr>TYPE</vt:lpstr>
      <vt:lpstr>Août!Zone_d_impression</vt:lpstr>
      <vt:lpstr>Avril!Zone_d_impression</vt:lpstr>
      <vt:lpstr>Décembre!Zone_d_impression</vt:lpstr>
      <vt:lpstr>Février!Zone_d_impression</vt:lpstr>
      <vt:lpstr>Janvier!Zone_d_impression</vt:lpstr>
      <vt:lpstr>Juillet!Zone_d_impression</vt:lpstr>
      <vt:lpstr>Juin!Zone_d_impression</vt:lpstr>
      <vt:lpstr>Mai!Zone_d_impression</vt:lpstr>
      <vt:lpstr>Mars!Zone_d_impression</vt:lpstr>
      <vt:lpstr>Novembre!Zone_d_impression</vt:lpstr>
      <vt:lpstr>Octobre!Zone_d_impression</vt:lpstr>
      <vt:lpstr>Septembre!Zone_d_impression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 DE COMMUNES ENTRE CURE ET</dc:creator>
  <cp:keywords/>
  <dc:description/>
  <cp:lastModifiedBy>Marine EON</cp:lastModifiedBy>
  <cp:revision>96</cp:revision>
  <dcterms:created xsi:type="dcterms:W3CDTF">2003-01-17T15:43:20Z</dcterms:created>
  <dcterms:modified xsi:type="dcterms:W3CDTF">2022-06-02T06:54:40Z</dcterms:modified>
  <cp:category/>
  <cp:contentStatus/>
</cp:coreProperties>
</file>